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1295" windowHeight="5580" tabRatio="898" activeTab="0"/>
  </bookViews>
  <sheets>
    <sheet name="orçamento branco" sheetId="1" r:id="rId1"/>
    <sheet name="cronograma branco" sheetId="2" r:id="rId2"/>
  </sheets>
  <definedNames>
    <definedName name="_xlnm.Print_Area" localSheetId="1">'cronograma branco'!$B$3:$L$56</definedName>
    <definedName name="_xlnm.Print_Area" localSheetId="0">'orçamento branco'!$A$1:$F$190</definedName>
    <definedName name="_xlnm.Print_Titles" localSheetId="1">'cronograma branco'!$3:$9</definedName>
    <definedName name="_xlnm.Print_Titles" localSheetId="0">'orçamento branco'!$1:$13</definedName>
  </definedNames>
  <calcPr fullCalcOnLoad="1"/>
</workbook>
</file>

<file path=xl/sharedStrings.xml><?xml version="1.0" encoding="utf-8"?>
<sst xmlns="http://schemas.openxmlformats.org/spreadsheetml/2006/main" count="520" uniqueCount="320">
  <si>
    <t>PLANILHA DE ORÇAMENTO</t>
  </si>
  <si>
    <t>ITEM</t>
  </si>
  <si>
    <t>DESCRIÇÃO SERVIÇOS (MAT+MO)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</si>
  <si>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</si>
  <si>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</si>
  <si>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</si>
  <si>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</si>
  <si>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</si>
  <si>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</si>
  <si>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</si>
  <si>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</si>
  <si>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</si>
  <si>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</si>
  <si>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</si>
  <si>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</si>
  <si>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</si>
  <si>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</si>
  <si>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</si>
  <si>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</si>
  <si>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</si>
  <si>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AÇO CA50A</t>
  </si>
  <si>
    <t>kg</t>
  </si>
  <si>
    <t>2.4</t>
  </si>
  <si>
    <t>2.5</t>
  </si>
  <si>
    <t>2.6</t>
  </si>
  <si>
    <t>IMPERMEABILIZAÇÃO DE ALICERCE / PAREDE CONTENÇÃO</t>
  </si>
  <si>
    <t>SUPERESTRUTURA</t>
  </si>
  <si>
    <t>3.1</t>
  </si>
  <si>
    <t>3.2</t>
  </si>
  <si>
    <t>3.3</t>
  </si>
  <si>
    <t>3.4</t>
  </si>
  <si>
    <t>FORMA DE MADEIRA P/ CONCRETO ARMADO (REAP. 3X)</t>
  </si>
  <si>
    <t>3.5</t>
  </si>
  <si>
    <t>4.1</t>
  </si>
  <si>
    <t>4.2</t>
  </si>
  <si>
    <t>ALÇAPÃO METÁLICO (0,70 x 0,70m)</t>
  </si>
  <si>
    <t>unid.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</si>
  <si>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</si>
  <si>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</si>
  <si>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</si>
  <si>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</si>
  <si>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</si>
  <si>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</si>
  <si>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</si>
  <si>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</si>
  <si>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</si>
  <si>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</si>
  <si>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</si>
  <si>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</si>
  <si>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</si>
  <si>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</si>
  <si>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</si>
  <si>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</si>
  <si>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</si>
  <si>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</si>
  <si>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</si>
  <si>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</si>
  <si>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</si>
  <si>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8.3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</si>
  <si>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</si>
  <si>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</si>
  <si>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</si>
  <si>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</si>
  <si>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</si>
  <si>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</si>
  <si>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</si>
  <si>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PISO CERÂMICO (30x30cm), PEI-5, c/ cimento-cola</t>
  </si>
  <si>
    <t>9.5</t>
  </si>
  <si>
    <t>10.1</t>
  </si>
  <si>
    <t>conj.</t>
  </si>
  <si>
    <t>10.2</t>
  </si>
  <si>
    <t>CABO FLEX 1,5mm2 PT</t>
  </si>
  <si>
    <t>CABO FLEX 1,5mm2 AZ</t>
  </si>
  <si>
    <t>CABO FLEX 1,5mm2 VD</t>
  </si>
  <si>
    <t>CABO FLEX 2,5mm2 PT</t>
  </si>
  <si>
    <t>CABO FLEX 2,5mm2 AZ</t>
  </si>
  <si>
    <t>CABO FLEX 2,5mm2 VD</t>
  </si>
  <si>
    <t>CABO FLEX 16mm2 1 KV PT</t>
  </si>
  <si>
    <t>CABO FLEX 16mm2 1 KV AZ</t>
  </si>
  <si>
    <t>CABO FLEX 16mm2 VD OU VD/AM</t>
  </si>
  <si>
    <t>CABO DE COBRE NU 16mm2</t>
  </si>
  <si>
    <t>FIO TELEFÔNICO - USO INTERNO</t>
  </si>
  <si>
    <t>FIO TELEFÔNICO - USO EXTERNO</t>
  </si>
  <si>
    <t>TOMADA 2P+T 15A COM TAMPA (110 V)</t>
  </si>
  <si>
    <t>TOMADA PARA INFORMÁTICA</t>
  </si>
  <si>
    <t>TOMADA TELEFÔNICA</t>
  </si>
  <si>
    <t>LUMINÁRIA 2x40W FLUORESCENTE - COMPLETA</t>
  </si>
  <si>
    <t>INTERRUPTOR SIMPLES - 01 TECLA</t>
  </si>
  <si>
    <t>QUADRO DE COMANDO TIPO CE COD. 90.11.04</t>
  </si>
  <si>
    <t>DISJUNTOR UNIPOLAR TERMOMAGNÉTICO DIN 10A</t>
  </si>
  <si>
    <t>DISJUNTOR BIPOLAR TERMOMAGNÉTICO DIN 16A</t>
  </si>
  <si>
    <t>DISJUNTOR TRIPOLAR TERMOMAGNÉTICO DIN 60A</t>
  </si>
  <si>
    <t>11.1</t>
  </si>
  <si>
    <t>TUBO PVC MARROM 60 mm, inclusive com conexões</t>
  </si>
  <si>
    <t>11.2</t>
  </si>
  <si>
    <t>TUBO PVC MARROM 25 mm, inclusive com conexões</t>
  </si>
  <si>
    <t>BÓIA 25mm</t>
  </si>
  <si>
    <t>CAIXA DE GORDURA (SAÍDA 75mm)</t>
  </si>
  <si>
    <t>CAIXA DE INSPEÇÃO 60cm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</si>
  <si>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</si>
  <si>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</si>
  <si>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</si>
  <si>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</si>
  <si>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</si>
  <si>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</si>
  <si>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</si>
  <si>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</si>
  <si>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</si>
  <si>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</si>
  <si>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</si>
  <si>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</si>
  <si>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</si>
  <si>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</si>
  <si>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 xml:space="preserve">           TOTAL GERAL (R$)</t>
  </si>
  <si>
    <t>TOTAL GERAL (R$)</t>
  </si>
  <si>
    <t xml:space="preserve"> </t>
  </si>
  <si>
    <t>4º MÊS</t>
  </si>
  <si>
    <t xml:space="preserve">CRONOGRAMA FÍSICO- FINANCEIRO </t>
  </si>
  <si>
    <t xml:space="preserve">ALVENARIA BLOCO CERÂMICO VEDAÇÃO-normatizado (14x19x39cm) </t>
  </si>
  <si>
    <t>6.7</t>
  </si>
  <si>
    <t>LIMPEZA DE TERRENO - RASPAGEM MECANIZADA</t>
  </si>
  <si>
    <t>CONCRETO FCK 20 Mpa, inclusive lançamento e adensamento</t>
  </si>
  <si>
    <t>1.5</t>
  </si>
  <si>
    <t>1.6</t>
  </si>
  <si>
    <t>ESCAVAÇÃO, CARGA E TRANSPORTE DE MATERIAL (EMPRÉSTIMO)</t>
  </si>
  <si>
    <t>ESPALHAMENTO DE MATERIAL DE 1ª CATEGORIA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</si>
  <si>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</si>
  <si>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</si>
  <si>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</si>
  <si>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</si>
  <si>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5.2</t>
  </si>
  <si>
    <t>ÁREA EXTERNA</t>
  </si>
  <si>
    <t>12.1</t>
  </si>
  <si>
    <t>12.2</t>
  </si>
  <si>
    <t>12.3</t>
  </si>
  <si>
    <t>12.4</t>
  </si>
  <si>
    <t>7.4</t>
  </si>
  <si>
    <t>MOLDURA DE GESSO PARA ARREMATE LAJE</t>
  </si>
  <si>
    <t>PLANTIO DE GRAMA - ESPÉCIE "ESMERALDA"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</si>
  <si>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</si>
  <si>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</si>
  <si>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BROCAS (D=25cm), incluso escav.mecânica, armação,concreto: COMPLETA</t>
  </si>
  <si>
    <t>EMBOÇO PAULISTA (cimento, cal e areia, traço 1:2:9)</t>
  </si>
  <si>
    <t>ABERTURA DE VALAS  E BLOCOS - FUND. CONTRA BARRANCO</t>
  </si>
  <si>
    <t>AÇO CA50A (BALDRAMES E BLOCOS)</t>
  </si>
  <si>
    <t>LAJE PRÉ-MOLDADA B12 (c/ escoramento,capa,armação): COMPLETA</t>
  </si>
  <si>
    <t>ESMALTE SINTÉTICO PARA MASSA - PAREDES</t>
  </si>
  <si>
    <t>BACIA SANITÁRIA P.C.D., com válvula de descarga</t>
  </si>
  <si>
    <t>ASSENTO PLÁSTICO PARA BACIA SANITÁRIA P.C.D.</t>
  </si>
  <si>
    <t>CONCRETO FCK 25 Mpa, inclusive lançamento e adensamento</t>
  </si>
  <si>
    <t>COMPACTAÇÃO MECANIZADA, SEM CONTROLE</t>
  </si>
  <si>
    <t>LATEX ACRÍLICO, COM FUNDO SELADOR</t>
  </si>
  <si>
    <t>VALORES (R$)</t>
  </si>
  <si>
    <t>12.1.1</t>
  </si>
  <si>
    <t>12.1.2</t>
  </si>
  <si>
    <t>MURO EXTERNO</t>
  </si>
  <si>
    <t>12.1.3</t>
  </si>
  <si>
    <t>12.1.4</t>
  </si>
  <si>
    <t>12.1.5</t>
  </si>
  <si>
    <t>ABERTURA DE VALAS - FUND. CONTRA BARRANCO</t>
  </si>
  <si>
    <t>ALVENARIA BLOCO CONCRETO VEDAÇÃO (14X19X39cm) - APARENTE</t>
  </si>
  <si>
    <t>PINTURA ACRÍLICA PARA MUROS  TIPO "NOVACOR"</t>
  </si>
  <si>
    <t>12.1.6</t>
  </si>
  <si>
    <t>12.2.1</t>
  </si>
  <si>
    <t>12.2.2</t>
  </si>
  <si>
    <t>12.3.1</t>
  </si>
  <si>
    <t>12.3.2</t>
  </si>
  <si>
    <t>JARDINAGEM</t>
  </si>
  <si>
    <t>12.4.1</t>
  </si>
  <si>
    <t>12.3.3</t>
  </si>
  <si>
    <t>11.2.1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</si>
  <si>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</si>
  <si>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</si>
  <si>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</si>
  <si>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</si>
  <si>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</si>
  <si>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</si>
  <si>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</si>
  <si>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</si>
  <si>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</si>
  <si>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</si>
  <si>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</si>
  <si>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</si>
  <si>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11.2.2</t>
  </si>
  <si>
    <t>11.2.3</t>
  </si>
  <si>
    <t>11.2.4</t>
  </si>
  <si>
    <t>11.2.5</t>
  </si>
  <si>
    <t>11.2.6</t>
  </si>
  <si>
    <t>VIDROS  TEMPERADOS</t>
  </si>
  <si>
    <t>ESQUADRIAS DE MADEIRA</t>
  </si>
  <si>
    <t>ESQUADRIAS DE FERRO</t>
  </si>
  <si>
    <t>4.1.1</t>
  </si>
  <si>
    <t>4.1.2</t>
  </si>
  <si>
    <t>PM 01: PORTA MADEIRA LISA COMPLETA (0,80x2,10m) (A=1,68m2)</t>
  </si>
  <si>
    <t>PM 04: PORTA MADEIRA LISA COMPLETA (1,00x2,10m) (A=2,10m2)</t>
  </si>
  <si>
    <t>APARELHOS SANITÁRIOS</t>
  </si>
  <si>
    <t>LAVATÓRIO DE LOUÇA COM COLUNA SUSPENSA</t>
  </si>
  <si>
    <t>VÁLVULA DE METAL CROMADO DE 1 1/2"</t>
  </si>
  <si>
    <t>SIFÃO PLÁSTICO COM COPO, RÍGIDO, DE 1 1/4" X 2"</t>
  </si>
  <si>
    <t>TORNEIRA DE MESA P/ LAVATÓRIO, acionamento hidromecânico, DN= 1/2"</t>
  </si>
  <si>
    <t>11.2.7</t>
  </si>
  <si>
    <t>11.2.8</t>
  </si>
  <si>
    <t>11.2.9</t>
  </si>
  <si>
    <t>11.2.10</t>
  </si>
  <si>
    <t>ALVENARIA DE EMBASAMENTO  (ESPESSURA 20cm)</t>
  </si>
  <si>
    <t>ARANDELA 100 W USO EXTERNO - COMPLETA</t>
  </si>
  <si>
    <t>LUMINÁRIA 100 W USO INTERNO - COMPLETA (SPOT PARA TETO)</t>
  </si>
  <si>
    <t>QUADRO DE DISTRIBUIÇÃO 32 DIN QDETN-32</t>
  </si>
  <si>
    <t>DESCRIÇÃO DAS ATIVIDADES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</si>
  <si>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</si>
  <si>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OBRA: CONSTRUÇÃO DE ACADEMIA DA SAÚDE</t>
  </si>
  <si>
    <t>ESTRUTURA MADEIRA PONTALETADA PARA TELHA METÁLICA</t>
  </si>
  <si>
    <t>TELHAMENTO METÁLICO TRAPEZOIDAL SIMPLES</t>
  </si>
  <si>
    <t>TELHAMENTO METÁLICO TRAPEZOIDAL "SANDUÍCHE"</t>
  </si>
  <si>
    <t>ESTRUTURA METÁLICA PARA COBERTURA COM TELHA SANDUÍCHE</t>
  </si>
  <si>
    <t>ESTRUTURA METÁLICA PARA COBERTURA EM POLICARBONATO</t>
  </si>
  <si>
    <t>6.8</t>
  </si>
  <si>
    <t>6.9</t>
  </si>
  <si>
    <t>6.10</t>
  </si>
  <si>
    <t>VERNIZ SINTÉTICO PARA MADEIRAS</t>
  </si>
  <si>
    <t>9.6</t>
  </si>
  <si>
    <t>9.7</t>
  </si>
  <si>
    <t>APLICAÇÃO DE RESINA ACRÍLICA EM PISO GRANILITE</t>
  </si>
  <si>
    <t>RODAPÉ EM GRANILITE RETO (altura 8 cm)</t>
  </si>
  <si>
    <t>GRADIL METÁLICO - PADRÃO PMSAPOSSE</t>
  </si>
  <si>
    <t>PISOS EXTERNOS</t>
  </si>
  <si>
    <t>12.3.4</t>
  </si>
  <si>
    <t>12.3.5</t>
  </si>
  <si>
    <t>12.5</t>
  </si>
  <si>
    <t>EQUIPAMENTOS DE GINÁSTICA</t>
  </si>
  <si>
    <t>3.6</t>
  </si>
  <si>
    <t>3.7</t>
  </si>
  <si>
    <t>12.5.1</t>
  </si>
  <si>
    <t>12.5.2</t>
  </si>
  <si>
    <t>12.5.3</t>
  </si>
  <si>
    <t>12.5.4</t>
  </si>
  <si>
    <t>12.5.5</t>
  </si>
  <si>
    <t>12.5.6</t>
  </si>
  <si>
    <t>12.5.7</t>
  </si>
  <si>
    <t>12.5.8</t>
  </si>
  <si>
    <t>12.5.9</t>
  </si>
  <si>
    <t>12.5.10</t>
  </si>
  <si>
    <t>12.5.11</t>
  </si>
  <si>
    <t>12.5.12</t>
  </si>
  <si>
    <t>ROTAÇÃO VERTICAL DUPLO CONJUGADO (01)</t>
  </si>
  <si>
    <t>SURF DUPLO CONJUGADO (02)</t>
  </si>
  <si>
    <t>PRESSÃO DE PERNAS DUPLO CONJUGADO (03)</t>
  </si>
  <si>
    <t>REMADA SENTADA (04)</t>
  </si>
  <si>
    <t>SIMULADOR DE CAMINHADA DUPLO CONJUGADO (05)</t>
  </si>
  <si>
    <t>SIMULADOR DE CAVALGADA DUPLO CONJUGADO (06)</t>
  </si>
  <si>
    <t>BARRA APOIO RETA P.C.D., EM TUBO AÇO INOXIDÁVEL 1 1/2´ x800 mm</t>
  </si>
  <si>
    <t>BARRA LAVATÓRIO P.C.D., EM TUBO ALUMÍNIO C/ PINT.EPÓXI</t>
  </si>
  <si>
    <t>BARRA APOIO RETA P.C.D., EM TUBO AÇO INOXIDÁVEL 1 1/2´x500 mm</t>
  </si>
  <si>
    <t>BANCO DE CONCRETO PRÉ-MOLDADO C/ ASSENTO RETO</t>
  </si>
  <si>
    <t>ESQUI DUPLO CONJUGADO (07)</t>
  </si>
  <si>
    <t>MULTI EXERCITADOR CONJUGADO COM 6 FUNÇÕES (08)</t>
  </si>
  <si>
    <t>ROTAÇÃO DIAGONAL DUPLO (09)</t>
  </si>
  <si>
    <t>PLACA ORIENTATIVA (10)</t>
  </si>
  <si>
    <t>ESQUADRIAS DE MADEIRA E FERRO</t>
  </si>
  <si>
    <t>4.2.1</t>
  </si>
  <si>
    <t>11.1.1</t>
  </si>
  <si>
    <t xml:space="preserve">LOCAL: BAIRRO RECREIO CAMPESTRE                      </t>
  </si>
  <si>
    <t>3.8</t>
  </si>
  <si>
    <t>ELEMENTO VAZADO 50x50x7cm, para fechamento com vidro</t>
  </si>
  <si>
    <t>ELEMENTO VAZADO 50x50x7cm, com fechamento em tampa de concreto</t>
  </si>
  <si>
    <t>VIDRO TEMPERADO 6mm, p/ fechamento elemento vazado, incluso ferragens</t>
  </si>
  <si>
    <t>PORTÃO DE FERRO - ABRIR 02 FOLHAS (A= 5,60m²)</t>
  </si>
  <si>
    <t>JANELA VIDRO TEMPERADO MAXIM-AR (8mm) - ÁREA= 0,36m²</t>
  </si>
  <si>
    <t>CONJUNTO VIDRO TEMPERADO CORRER (10mm) - A= 6,30m²</t>
  </si>
  <si>
    <t>(vidro temperado 10mm+suporte com trilhos+fechadura e puxador)</t>
  </si>
  <si>
    <t>PISO GRANILITE, incluso juntas de dilatação e polimento</t>
  </si>
  <si>
    <t>RESERVATÓRIO DE  FIBRA DE VIDRO- CAP. 1.000 L, C/ COLOCAÇÃO</t>
  </si>
  <si>
    <t>LASTRO DE BRITA  - BASE PARA CONTRAPISO (e=5cm)</t>
  </si>
  <si>
    <t>CONTRAPISO IMPERMEABILIZADO (e=5cm)</t>
  </si>
  <si>
    <t>PISO CIMENTADO DESEMPENADO E  ALISADO (e=2cm)</t>
  </si>
  <si>
    <t>12.2.3</t>
  </si>
  <si>
    <t>12.2.4</t>
  </si>
  <si>
    <t>12.2.5</t>
  </si>
  <si>
    <t>12.2.6</t>
  </si>
  <si>
    <t>12.2.7</t>
  </si>
  <si>
    <t>12.2.8</t>
  </si>
  <si>
    <t>12.2.9</t>
  </si>
  <si>
    <t>ALINHAMENTO FRONTAL: MURO, GRADIL E PORTÃO METÁLICO</t>
  </si>
  <si>
    <t>TANQUE DE ROUPAS, inclusive coluna, válvula, torneira e acessórios</t>
  </si>
  <si>
    <t>BEBEDOURO EM AÇO INOXIDÁVEL (11) - cap. 4 L/H - conjugado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</si>
  <si>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</si>
  <si>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</si>
  <si>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</si>
  <si>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</si>
  <si>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</si>
  <si>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</si>
  <si>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</si>
  <si>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</si>
  <si>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</si>
  <si>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</si>
  <si>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</si>
  <si>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</si>
  <si>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</si>
  <si>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</si>
  <si>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</si>
  <si>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</si>
  <si>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</si>
  <si>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</si>
  <si>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</si>
  <si>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</si>
  <si>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</si>
  <si>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</si>
  <si>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COBERTURA POLICARBONATO COMPACTO 6mm, incluso estrutura fixação</t>
  </si>
  <si>
    <t>VIDROS TEMPERADOS</t>
  </si>
  <si>
    <t>ACADEMIA DE SAÚDE - BAIRRO RECREIO CAMPESTRE</t>
  </si>
  <si>
    <t>5° MÊS</t>
  </si>
  <si>
    <t>(150 DIAS)</t>
  </si>
  <si>
    <r>
      <t xml:space="preserve"> OBRA:</t>
    </r>
    <r>
      <rPr>
        <sz val="10"/>
        <rFont val="Times New Roman"/>
        <family val="1"/>
      </rPr>
      <t xml:space="preserve"> CONSTRUÇÃO DE ACADEMIA DE SAÚDE</t>
    </r>
  </si>
  <si>
    <r>
      <t xml:space="preserve">LOCAL: </t>
    </r>
    <r>
      <rPr>
        <sz val="10"/>
        <rFont val="Times New Roman"/>
        <family val="1"/>
      </rPr>
      <t>BAIRRO RECREIO CAMPESTRE - SANTO ANTONIO DE POSSE - SP</t>
    </r>
  </si>
  <si>
    <t>1.7</t>
  </si>
  <si>
    <t>PLACA DE OBRA, PADRÃO GOVERNO FEDERAL</t>
  </si>
  <si>
    <t>PROJETO DE INSTALAÇÕES ELÉTRICAS FORMATO A1</t>
  </si>
  <si>
    <t>PISO INTERTRAVADO CONCRETO (e=6cm), incluso colchão areia e rejunte</t>
  </si>
  <si>
    <t>DATA REFERÊNCIA:</t>
  </si>
  <si>
    <t>B.D.I.ADOTADO: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</si>
</sst>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Cr$&quot;* #,##0.00_);_(&quot;Cr$&quot;* \(#,##0.00\);_(&quot;Cr$&quot;* &quot;-&quot;??_);_(@_)"/>
    <numFmt numFmtId="173" formatCode="_(&quot;R$ &quot;* #,##0.00_);_(&quot;R$ &quot;* \(#,##0.00\);_(&quot;R$ &quot;* &quot;-&quot;_);_(@_)"/>
    <numFmt numFmtId="174" formatCode="_(* #,##0.000000000000_);_(* \(#,##0.000000000000\);_(* &quot;-&quot;??_);_(@_)"/>
    <numFmt numFmtId="175" formatCode="0.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thin"/>
      <bottom style="thin"/>
    </border>
    <border>
      <left style="double"/>
      <right style="double"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/>
      <top style="hair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/>
      <right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>
        <color indexed="63"/>
      </top>
      <bottom style="thin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5" fillId="4" borderId="0" applyNumberFormat="0" applyBorder="0" applyAlignment="0" applyProtection="0"/>
    <xf numFmtId="0" fontId="40" fillId="16" borderId="1" applyNumberFormat="0" applyAlignment="0" applyProtection="0"/>
    <xf numFmtId="0" fontId="42" fillId="17" borderId="2" applyNumberFormat="0" applyAlignment="0" applyProtection="0"/>
    <xf numFmtId="0" fontId="41" fillId="0" borderId="3" applyNumberFormat="0" applyFill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8" fillId="7" borderId="1" applyNumberFormat="0" applyAlignment="0" applyProtection="0"/>
    <xf numFmtId="0" fontId="3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2" fillId="0" borderId="0" xfId="52" applyFont="1" applyAlignment="1">
      <alignment/>
    </xf>
    <xf numFmtId="0" fontId="5" fillId="0" borderId="0" xfId="0" applyFont="1" applyAlignment="1">
      <alignment/>
    </xf>
    <xf numFmtId="43" fontId="4" fillId="0" borderId="10" xfId="52" applyFont="1" applyBorder="1" applyAlignment="1">
      <alignment horizontal="center" vertical="center"/>
    </xf>
    <xf numFmtId="43" fontId="4" fillId="0" borderId="0" xfId="52" applyFont="1" applyBorder="1" applyAlignment="1">
      <alignment horizontal="center" vertical="center"/>
    </xf>
    <xf numFmtId="43" fontId="4" fillId="0" borderId="11" xfId="52" applyFont="1" applyBorder="1" applyAlignment="1">
      <alignment horizontal="center" vertical="center"/>
    </xf>
    <xf numFmtId="43" fontId="6" fillId="0" borderId="0" xfId="52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3" fontId="7" fillId="0" borderId="14" xfId="52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2" fillId="0" borderId="16" xfId="52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3" fontId="2" fillId="0" borderId="16" xfId="52" applyFont="1" applyBorder="1" applyAlignment="1">
      <alignment/>
    </xf>
    <xf numFmtId="43" fontId="2" fillId="0" borderId="17" xfId="52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20" xfId="52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43" fontId="2" fillId="0" borderId="20" xfId="52" applyFont="1" applyFill="1" applyBorder="1" applyAlignment="1">
      <alignment/>
    </xf>
    <xf numFmtId="43" fontId="7" fillId="22" borderId="21" xfId="52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43" fontId="2" fillId="0" borderId="22" xfId="52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43" fontId="2" fillId="0" borderId="22" xfId="52" applyFont="1" applyBorder="1" applyAlignment="1">
      <alignment/>
    </xf>
    <xf numFmtId="43" fontId="2" fillId="0" borderId="23" xfId="52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2" fillId="0" borderId="20" xfId="52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43" fontId="2" fillId="0" borderId="20" xfId="52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2" fillId="0" borderId="16" xfId="52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3" fontId="2" fillId="0" borderId="17" xfId="52" applyFont="1" applyFill="1" applyBorder="1" applyAlignment="1">
      <alignment/>
    </xf>
    <xf numFmtId="43" fontId="2" fillId="0" borderId="16" xfId="52" applyFont="1" applyFill="1" applyBorder="1" applyAlignment="1">
      <alignment horizontal="right"/>
    </xf>
    <xf numFmtId="43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7" fillId="0" borderId="0" xfId="5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2" fillId="0" borderId="0" xfId="52" applyFont="1" applyFill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7" fillId="16" borderId="15" xfId="0" applyFont="1" applyFill="1" applyBorder="1" applyAlignment="1">
      <alignment horizontal="center"/>
    </xf>
    <xf numFmtId="0" fontId="8" fillId="16" borderId="16" xfId="0" applyFont="1" applyFill="1" applyBorder="1" applyAlignment="1">
      <alignment/>
    </xf>
    <xf numFmtId="43" fontId="2" fillId="16" borderId="16" xfId="52" applyFont="1" applyFill="1" applyBorder="1" applyAlignment="1">
      <alignment horizontal="right"/>
    </xf>
    <xf numFmtId="0" fontId="2" fillId="16" borderId="16" xfId="0" applyFont="1" applyFill="1" applyBorder="1" applyAlignment="1">
      <alignment horizontal="center"/>
    </xf>
    <xf numFmtId="43" fontId="2" fillId="16" borderId="16" xfId="52" applyFont="1" applyFill="1" applyBorder="1" applyAlignment="1">
      <alignment/>
    </xf>
    <xf numFmtId="43" fontId="2" fillId="16" borderId="17" xfId="52" applyFont="1" applyFill="1" applyBorder="1" applyAlignment="1">
      <alignment/>
    </xf>
    <xf numFmtId="43" fontId="2" fillId="17" borderId="24" xfId="52" applyFont="1" applyFill="1" applyBorder="1" applyAlignment="1">
      <alignment/>
    </xf>
    <xf numFmtId="0" fontId="7" fillId="17" borderId="25" xfId="0" applyFont="1" applyFill="1" applyBorder="1" applyAlignment="1">
      <alignment horizontal="center"/>
    </xf>
    <xf numFmtId="0" fontId="8" fillId="17" borderId="26" xfId="0" applyFont="1" applyFill="1" applyBorder="1" applyAlignment="1">
      <alignment/>
    </xf>
    <xf numFmtId="0" fontId="2" fillId="17" borderId="26" xfId="0" applyFont="1" applyFill="1" applyBorder="1" applyAlignment="1">
      <alignment horizontal="center"/>
    </xf>
    <xf numFmtId="43" fontId="2" fillId="17" borderId="26" xfId="52" applyFont="1" applyFill="1" applyBorder="1" applyAlignment="1">
      <alignment/>
    </xf>
    <xf numFmtId="0" fontId="7" fillId="16" borderId="25" xfId="0" applyFont="1" applyFill="1" applyBorder="1" applyAlignment="1">
      <alignment horizontal="center"/>
    </xf>
    <xf numFmtId="0" fontId="8" fillId="16" borderId="26" xfId="0" applyFont="1" applyFill="1" applyBorder="1" applyAlignment="1">
      <alignment/>
    </xf>
    <xf numFmtId="43" fontId="2" fillId="16" borderId="26" xfId="52" applyFont="1" applyFill="1" applyBorder="1" applyAlignment="1">
      <alignment horizontal="right"/>
    </xf>
    <xf numFmtId="0" fontId="2" fillId="16" borderId="26" xfId="0" applyFont="1" applyFill="1" applyBorder="1" applyAlignment="1">
      <alignment horizontal="center"/>
    </xf>
    <xf numFmtId="43" fontId="2" fillId="16" borderId="26" xfId="52" applyFont="1" applyFill="1" applyBorder="1" applyAlignment="1">
      <alignment/>
    </xf>
    <xf numFmtId="43" fontId="2" fillId="16" borderId="24" xfId="52" applyFont="1" applyFill="1" applyBorder="1" applyAlignment="1">
      <alignment/>
    </xf>
    <xf numFmtId="0" fontId="8" fillId="16" borderId="27" xfId="0" applyFont="1" applyFill="1" applyBorder="1" applyAlignment="1">
      <alignment/>
    </xf>
    <xf numFmtId="0" fontId="7" fillId="17" borderId="18" xfId="0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/>
    </xf>
    <xf numFmtId="43" fontId="7" fillId="17" borderId="19" xfId="52" applyFont="1" applyFill="1" applyBorder="1" applyAlignment="1">
      <alignment/>
    </xf>
    <xf numFmtId="0" fontId="7" fillId="17" borderId="19" xfId="0" applyFont="1" applyFill="1" applyBorder="1" applyAlignment="1">
      <alignment horizontal="center"/>
    </xf>
    <xf numFmtId="43" fontId="7" fillId="17" borderId="28" xfId="52" applyFont="1" applyFill="1" applyBorder="1" applyAlignment="1">
      <alignment/>
    </xf>
    <xf numFmtId="43" fontId="7" fillId="17" borderId="14" xfId="52" applyFont="1" applyFill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24" borderId="30" xfId="52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7" fillId="24" borderId="12" xfId="0" applyFont="1" applyFill="1" applyBorder="1" applyAlignment="1">
      <alignment horizontal="center"/>
    </xf>
    <xf numFmtId="43" fontId="7" fillId="24" borderId="12" xfId="52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172" fontId="8" fillId="24" borderId="32" xfId="0" applyNumberFormat="1" applyFont="1" applyFill="1" applyBorder="1" applyAlignment="1">
      <alignment/>
    </xf>
    <xf numFmtId="43" fontId="7" fillId="24" borderId="32" xfId="52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172" fontId="18" fillId="24" borderId="32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3" fontId="4" fillId="0" borderId="32" xfId="52" applyFont="1" applyFill="1" applyBorder="1" applyAlignment="1">
      <alignment/>
    </xf>
    <xf numFmtId="0" fontId="6" fillId="0" borderId="32" xfId="0" applyNumberFormat="1" applyFont="1" applyFill="1" applyBorder="1" applyAlignment="1">
      <alignment horizontal="center"/>
    </xf>
    <xf numFmtId="39" fontId="7" fillId="24" borderId="33" xfId="0" applyNumberFormat="1" applyFont="1" applyFill="1" applyBorder="1" applyAlignment="1">
      <alignment horizontal="center" vertical="center"/>
    </xf>
    <xf numFmtId="4" fontId="18" fillId="24" borderId="32" xfId="0" applyNumberFormat="1" applyFont="1" applyFill="1" applyBorder="1" applyAlignment="1">
      <alignment/>
    </xf>
    <xf numFmtId="43" fontId="2" fillId="0" borderId="22" xfId="52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3" fontId="4" fillId="0" borderId="10" xfId="52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9" fontId="22" fillId="0" borderId="0" xfId="0" applyNumberFormat="1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center"/>
    </xf>
    <xf numFmtId="43" fontId="3" fillId="24" borderId="0" xfId="5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" fontId="2" fillId="0" borderId="16" xfId="0" applyNumberFormat="1" applyFont="1" applyBorder="1" applyAlignment="1">
      <alignment horizontal="center"/>
    </xf>
    <xf numFmtId="43" fontId="2" fillId="0" borderId="10" xfId="52" applyFont="1" applyBorder="1" applyAlignment="1">
      <alignment horizontal="center"/>
    </xf>
    <xf numFmtId="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9" fontId="25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43" fontId="26" fillId="0" borderId="0" xfId="52" applyFont="1" applyAlignment="1">
      <alignment/>
    </xf>
    <xf numFmtId="0" fontId="2" fillId="0" borderId="35" xfId="0" applyFont="1" applyBorder="1" applyAlignment="1">
      <alignment/>
    </xf>
    <xf numFmtId="4" fontId="28" fillId="0" borderId="0" xfId="0" applyNumberFormat="1" applyFont="1" applyFill="1" applyAlignment="1">
      <alignment horizontal="center"/>
    </xf>
    <xf numFmtId="0" fontId="7" fillId="17" borderId="36" xfId="0" applyFont="1" applyFill="1" applyBorder="1" applyAlignment="1">
      <alignment horizontal="center"/>
    </xf>
    <xf numFmtId="0" fontId="8" fillId="17" borderId="27" xfId="0" applyFont="1" applyFill="1" applyBorder="1" applyAlignment="1">
      <alignment/>
    </xf>
    <xf numFmtId="43" fontId="2" fillId="17" borderId="27" xfId="52" applyFont="1" applyFill="1" applyBorder="1" applyAlignment="1">
      <alignment/>
    </xf>
    <xf numFmtId="0" fontId="2" fillId="17" borderId="27" xfId="0" applyFont="1" applyFill="1" applyBorder="1" applyAlignment="1">
      <alignment horizontal="center"/>
    </xf>
    <xf numFmtId="43" fontId="2" fillId="17" borderId="37" xfId="52" applyFont="1" applyFill="1" applyBorder="1" applyAlignment="1">
      <alignment/>
    </xf>
    <xf numFmtId="43" fontId="2" fillId="0" borderId="22" xfId="52" applyFont="1" applyFill="1" applyBorder="1" applyAlignment="1">
      <alignment/>
    </xf>
    <xf numFmtId="0" fontId="9" fillId="0" borderId="27" xfId="0" applyFont="1" applyBorder="1" applyAlignment="1">
      <alignment/>
    </xf>
    <xf numFmtId="43" fontId="2" fillId="17" borderId="26" xfId="52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8" fillId="3" borderId="0" xfId="0" applyNumberFormat="1" applyFont="1" applyFill="1" applyAlignment="1">
      <alignment horizontal="center"/>
    </xf>
    <xf numFmtId="4" fontId="11" fillId="3" borderId="0" xfId="0" applyNumberFormat="1" applyFont="1" applyFill="1" applyAlignment="1">
      <alignment/>
    </xf>
    <xf numFmtId="9" fontId="29" fillId="0" borderId="0" xfId="0" applyNumberFormat="1" applyFont="1" applyFill="1" applyAlignment="1">
      <alignment horizontal="center"/>
    </xf>
    <xf numFmtId="9" fontId="29" fillId="0" borderId="0" xfId="0" applyNumberFormat="1" applyFont="1" applyAlignment="1">
      <alignment horizontal="center"/>
    </xf>
    <xf numFmtId="43" fontId="9" fillId="0" borderId="16" xfId="52" applyFont="1" applyFill="1" applyBorder="1" applyAlignment="1">
      <alignment horizontal="right"/>
    </xf>
    <xf numFmtId="43" fontId="9" fillId="0" borderId="16" xfId="52" applyFont="1" applyFill="1" applyBorder="1" applyAlignment="1">
      <alignment horizontal="center"/>
    </xf>
    <xf numFmtId="0" fontId="2" fillId="0" borderId="16" xfId="0" applyFont="1" applyBorder="1" applyAlignment="1">
      <alignment/>
    </xf>
    <xf numFmtId="43" fontId="2" fillId="0" borderId="16" xfId="52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43" fontId="6" fillId="0" borderId="10" xfId="52" applyFont="1" applyFill="1" applyBorder="1" applyAlignment="1">
      <alignment horizontal="center"/>
    </xf>
    <xf numFmtId="39" fontId="7" fillId="24" borderId="38" xfId="0" applyNumberFormat="1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/>
    </xf>
    <xf numFmtId="0" fontId="8" fillId="22" borderId="16" xfId="0" applyFont="1" applyFill="1" applyBorder="1" applyAlignment="1">
      <alignment/>
    </xf>
    <xf numFmtId="43" fontId="9" fillId="22" borderId="16" xfId="52" applyFont="1" applyFill="1" applyBorder="1" applyAlignment="1">
      <alignment horizontal="right"/>
    </xf>
    <xf numFmtId="43" fontId="9" fillId="22" borderId="16" xfId="52" applyFont="1" applyFill="1" applyBorder="1" applyAlignment="1">
      <alignment horizontal="center"/>
    </xf>
    <xf numFmtId="43" fontId="9" fillId="22" borderId="39" xfId="52" applyFont="1" applyFill="1" applyBorder="1" applyAlignment="1">
      <alignment horizontal="right"/>
    </xf>
    <xf numFmtId="39" fontId="2" fillId="22" borderId="15" xfId="0" applyNumberFormat="1" applyFont="1" applyFill="1" applyBorder="1" applyAlignment="1">
      <alignment/>
    </xf>
    <xf numFmtId="39" fontId="2" fillId="22" borderId="16" xfId="0" applyNumberFormat="1" applyFont="1" applyFill="1" applyBorder="1" applyAlignment="1">
      <alignment/>
    </xf>
    <xf numFmtId="39" fontId="2" fillId="22" borderId="39" xfId="0" applyNumberFormat="1" applyFont="1" applyFill="1" applyBorder="1" applyAlignment="1">
      <alignment/>
    </xf>
    <xf numFmtId="4" fontId="18" fillId="22" borderId="4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41" xfId="0" applyFont="1" applyBorder="1" applyAlignment="1">
      <alignment/>
    </xf>
    <xf numFmtId="43" fontId="2" fillId="0" borderId="41" xfId="52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43" fontId="2" fillId="0" borderId="41" xfId="52" applyFont="1" applyBorder="1" applyAlignment="1">
      <alignment/>
    </xf>
    <xf numFmtId="0" fontId="9" fillId="0" borderId="42" xfId="0" applyFont="1" applyBorder="1" applyAlignment="1">
      <alignment/>
    </xf>
    <xf numFmtId="43" fontId="2" fillId="0" borderId="42" xfId="52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43" fontId="2" fillId="0" borderId="43" xfId="52" applyFont="1" applyBorder="1" applyAlignment="1">
      <alignment/>
    </xf>
    <xf numFmtId="43" fontId="2" fillId="0" borderId="42" xfId="52" applyFont="1" applyFill="1" applyBorder="1" applyAlignment="1">
      <alignment/>
    </xf>
    <xf numFmtId="43" fontId="2" fillId="0" borderId="16" xfId="52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3" fontId="2" fillId="0" borderId="16" xfId="52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43" fontId="7" fillId="0" borderId="16" xfId="52" applyFont="1" applyFill="1" applyBorder="1" applyAlignment="1">
      <alignment/>
    </xf>
    <xf numFmtId="0" fontId="18" fillId="24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172" fontId="18" fillId="24" borderId="46" xfId="0" applyNumberFormat="1" applyFont="1" applyFill="1" applyBorder="1" applyAlignment="1">
      <alignment horizontal="center"/>
    </xf>
    <xf numFmtId="43" fontId="47" fillId="0" borderId="0" xfId="0" applyNumberFormat="1" applyFont="1" applyAlignment="1">
      <alignment/>
    </xf>
    <xf numFmtId="43" fontId="7" fillId="0" borderId="47" xfId="52" applyFont="1" applyBorder="1" applyAlignment="1">
      <alignment horizontal="center" vertical="center"/>
    </xf>
    <xf numFmtId="43" fontId="4" fillId="0" borderId="10" xfId="52" applyFont="1" applyBorder="1" applyAlignment="1">
      <alignment vertical="center" wrapText="1"/>
    </xf>
    <xf numFmtId="43" fontId="3" fillId="24" borderId="0" xfId="52" applyFont="1" applyFill="1" applyBorder="1" applyAlignment="1">
      <alignment horizontal="center"/>
    </xf>
    <xf numFmtId="43" fontId="4" fillId="0" borderId="29" xfId="52" applyFont="1" applyBorder="1" applyAlignment="1">
      <alignment horizontal="center" vertical="center"/>
    </xf>
    <xf numFmtId="43" fontId="4" fillId="0" borderId="30" xfId="52" applyFont="1" applyBorder="1" applyAlignment="1">
      <alignment horizontal="center" vertical="center"/>
    </xf>
    <xf numFmtId="43" fontId="4" fillId="0" borderId="48" xfId="52" applyFont="1" applyBorder="1" applyAlignment="1">
      <alignment horizontal="center" vertical="center"/>
    </xf>
    <xf numFmtId="43" fontId="4" fillId="0" borderId="10" xfId="52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3" fontId="7" fillId="0" borderId="50" xfId="52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3" fontId="2" fillId="0" borderId="22" xfId="52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3" fontId="2" fillId="0" borderId="23" xfId="52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9" fontId="7" fillId="0" borderId="51" xfId="0" applyNumberFormat="1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31" xfId="0" applyBorder="1" applyAlignment="1">
      <alignment/>
    </xf>
    <xf numFmtId="0" fontId="17" fillId="24" borderId="53" xfId="0" applyFont="1" applyFill="1" applyBorder="1" applyAlignment="1">
      <alignment horizontal="center"/>
    </xf>
    <xf numFmtId="0" fontId="17" fillId="24" borderId="54" xfId="0" applyFont="1" applyFill="1" applyBorder="1" applyAlignment="1">
      <alignment horizontal="center"/>
    </xf>
    <xf numFmtId="0" fontId="17" fillId="24" borderId="5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9" fontId="18" fillId="24" borderId="30" xfId="0" applyNumberFormat="1" applyFont="1" applyFill="1" applyBorder="1" applyAlignment="1">
      <alignment horizontal="center"/>
    </xf>
    <xf numFmtId="39" fontId="18" fillId="24" borderId="5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3" fontId="4" fillId="0" borderId="5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39" fontId="2" fillId="0" borderId="0" xfId="0" applyNumberFormat="1" applyFont="1" applyBorder="1" applyAlignment="1">
      <alignment horizontal="left"/>
    </xf>
    <xf numFmtId="39" fontId="7" fillId="0" borderId="58" xfId="0" applyNumberFormat="1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43" fontId="4" fillId="0" borderId="50" xfId="0" applyNumberFormat="1" applyFont="1" applyFill="1" applyBorder="1" applyAlignment="1">
      <alignment horizontal="center"/>
    </xf>
    <xf numFmtId="43" fontId="4" fillId="0" borderId="4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3" fontId="2" fillId="0" borderId="39" xfId="52" applyNumberFormat="1" applyFont="1" applyFill="1" applyBorder="1" applyAlignment="1">
      <alignment/>
    </xf>
    <xf numFmtId="43" fontId="2" fillId="0" borderId="15" xfId="52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/>
    </xf>
    <xf numFmtId="43" fontId="2" fillId="0" borderId="39" xfId="0" applyNumberFormat="1" applyFont="1" applyFill="1" applyBorder="1" applyAlignment="1">
      <alignment/>
    </xf>
    <xf numFmtId="43" fontId="18" fillId="0" borderId="40" xfId="0" applyNumberFormat="1" applyFont="1" applyFill="1" applyBorder="1" applyAlignment="1">
      <alignment/>
    </xf>
    <xf numFmtId="43" fontId="2" fillId="0" borderId="39" xfId="52" applyNumberFormat="1" applyFont="1" applyFill="1" applyBorder="1" applyAlignment="1">
      <alignment horizontal="right"/>
    </xf>
    <xf numFmtId="43" fontId="2" fillId="25" borderId="15" xfId="0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/>
    </xf>
    <xf numFmtId="43" fontId="2" fillId="0" borderId="39" xfId="0" applyNumberFormat="1" applyFont="1" applyFill="1" applyBorder="1" applyAlignment="1">
      <alignment/>
    </xf>
    <xf numFmtId="43" fontId="9" fillId="0" borderId="39" xfId="52" applyNumberFormat="1" applyFont="1" applyFill="1" applyBorder="1" applyAlignment="1">
      <alignment horizontal="right"/>
    </xf>
    <xf numFmtId="43" fontId="2" fillId="25" borderId="15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3" fontId="2" fillId="25" borderId="16" xfId="0" applyNumberFormat="1" applyFont="1" applyFill="1" applyBorder="1" applyAlignment="1">
      <alignment/>
    </xf>
    <xf numFmtId="43" fontId="2" fillId="25" borderId="39" xfId="0" applyNumberFormat="1" applyFont="1" applyFill="1" applyBorder="1" applyAlignment="1">
      <alignment/>
    </xf>
    <xf numFmtId="43" fontId="2" fillId="0" borderId="39" xfId="52" applyNumberFormat="1" applyFont="1" applyBorder="1" applyAlignment="1">
      <alignment horizontal="right"/>
    </xf>
    <xf numFmtId="43" fontId="2" fillId="0" borderId="15" xfId="0" applyNumberFormat="1" applyFont="1" applyFill="1" applyBorder="1" applyAlignment="1">
      <alignment/>
    </xf>
    <xf numFmtId="43" fontId="2" fillId="25" borderId="16" xfId="0" applyNumberFormat="1" applyFont="1" applyFill="1" applyBorder="1" applyAlignment="1">
      <alignment/>
    </xf>
    <xf numFmtId="43" fontId="23" fillId="0" borderId="15" xfId="0" applyNumberFormat="1" applyFont="1" applyFill="1" applyBorder="1" applyAlignment="1">
      <alignment/>
    </xf>
    <xf numFmtId="43" fontId="2" fillId="25" borderId="39" xfId="0" applyNumberFormat="1" applyFont="1" applyFill="1" applyBorder="1" applyAlignment="1">
      <alignment/>
    </xf>
    <xf numFmtId="43" fontId="27" fillId="0" borderId="16" xfId="0" applyNumberFormat="1" applyFont="1" applyFill="1" applyBorder="1" applyAlignment="1">
      <alignment/>
    </xf>
    <xf numFmtId="43" fontId="23" fillId="0" borderId="16" xfId="0" applyNumberFormat="1" applyFont="1" applyFill="1" applyBorder="1" applyAlignment="1">
      <alignment/>
    </xf>
    <xf numFmtId="43" fontId="24" fillId="0" borderId="15" xfId="0" applyNumberFormat="1" applyFont="1" applyFill="1" applyBorder="1" applyAlignment="1">
      <alignment/>
    </xf>
    <xf numFmtId="43" fontId="24" fillId="0" borderId="16" xfId="0" applyNumberFormat="1" applyFont="1" applyFill="1" applyBorder="1" applyAlignment="1">
      <alignment/>
    </xf>
    <xf numFmtId="43" fontId="24" fillId="25" borderId="39" xfId="0" applyNumberFormat="1" applyFont="1" applyFill="1" applyBorder="1" applyAlignment="1">
      <alignment/>
    </xf>
    <xf numFmtId="43" fontId="8" fillId="0" borderId="14" xfId="0" applyNumberFormat="1" applyFont="1" applyFill="1" applyBorder="1" applyAlignment="1" applyProtection="1">
      <alignment/>
      <protection hidden="1" locked="0"/>
    </xf>
    <xf numFmtId="43" fontId="18" fillId="0" borderId="14" xfId="0" applyNumberFormat="1" applyFont="1" applyFill="1" applyBorder="1" applyAlignment="1" applyProtection="1">
      <alignment/>
      <protection hidden="1" locked="0"/>
    </xf>
    <xf numFmtId="43" fontId="18" fillId="0" borderId="47" xfId="0" applyNumberFormat="1" applyFont="1" applyFill="1" applyBorder="1" applyAlignment="1" applyProtection="1">
      <alignment/>
      <protection hidden="1" locked="0"/>
    </xf>
    <xf numFmtId="43" fontId="18" fillId="0" borderId="50" xfId="0" applyNumberFormat="1" applyFont="1" applyFill="1" applyBorder="1" applyAlignment="1" applyProtection="1">
      <alignment horizontal="center"/>
      <protection hidden="1" locked="0"/>
    </xf>
    <xf numFmtId="43" fontId="18" fillId="0" borderId="57" xfId="0" applyNumberFormat="1" applyFont="1" applyFill="1" applyBorder="1" applyAlignment="1" applyProtection="1">
      <alignment horizontal="center"/>
      <protection hidden="1" locked="0"/>
    </xf>
    <xf numFmtId="43" fontId="18" fillId="0" borderId="47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7"/>
  <sheetViews>
    <sheetView showGridLines="0" tabSelected="1" view="pageBreakPreview" zoomScale="90" zoomScaleSheetLayoutView="90" workbookViewId="0" topLeftCell="A1">
      <selection activeCell="H19" sqref="H19"/>
    </sheetView>
  </sheetViews>
  <sheetFormatPr defaultColWidth="9.140625" defaultRowHeight="12.75"/>
  <cols>
    <col min="1" max="1" width="7.7109375" style="0" customWidth="1"/>
    <col min="2" max="2" width="60.7109375" style="0" customWidth="1"/>
    <col min="3" max="3" width="12.7109375" style="0" customWidth="1"/>
    <col min="4" max="4" width="6.00390625" style="0" customWidth="1"/>
    <col min="5" max="6" width="12.7109375" style="0" customWidth="1"/>
    <col min="7" max="7" width="15.7109375" style="0" customWidth="1"/>
    <col min="8" max="8" width="10.00390625" style="0" bestFit="1" customWidth="1"/>
    <col min="9" max="9" width="10.7109375" style="0" customWidth="1"/>
  </cols>
  <sheetData>
    <row r="3" spans="1:6" ht="12.75">
      <c r="A3" s="1"/>
      <c r="B3" s="182"/>
      <c r="C3" s="182"/>
      <c r="D3" s="182"/>
      <c r="E3" s="182"/>
      <c r="F3" s="2"/>
    </row>
    <row r="4" spans="1:6" ht="12.75">
      <c r="A4" s="1"/>
      <c r="B4" s="182"/>
      <c r="C4" s="182"/>
      <c r="D4" s="182"/>
      <c r="E4" s="182"/>
      <c r="F4" s="2"/>
    </row>
    <row r="5" spans="1:6" ht="14.25" thickBot="1">
      <c r="A5" s="1"/>
      <c r="B5" s="113"/>
      <c r="C5" s="113"/>
      <c r="D5" s="113"/>
      <c r="E5" s="113"/>
      <c r="F5" s="121"/>
    </row>
    <row r="6" spans="1:7" ht="16.5" thickTop="1">
      <c r="A6" s="183" t="s">
        <v>0</v>
      </c>
      <c r="B6" s="184"/>
      <c r="C6" s="184"/>
      <c r="D6" s="184"/>
      <c r="E6" s="184"/>
      <c r="F6" s="185"/>
      <c r="G6" s="3"/>
    </row>
    <row r="7" spans="1:7" ht="4.5" customHeight="1">
      <c r="A7" s="4"/>
      <c r="B7" s="5"/>
      <c r="C7" s="5"/>
      <c r="D7" s="5"/>
      <c r="E7" s="5"/>
      <c r="F7" s="6"/>
      <c r="G7" s="3"/>
    </row>
    <row r="8" spans="1:7" ht="13.5" customHeight="1">
      <c r="A8" s="186" t="s">
        <v>210</v>
      </c>
      <c r="B8" s="187"/>
      <c r="C8" s="187"/>
      <c r="D8" s="187"/>
      <c r="E8" s="188"/>
      <c r="F8" s="189"/>
      <c r="G8" s="3"/>
    </row>
    <row r="9" spans="1:7" ht="15.75">
      <c r="A9" s="181" t="s">
        <v>261</v>
      </c>
      <c r="B9" s="193"/>
      <c r="C9" s="193"/>
      <c r="D9" s="194"/>
      <c r="E9" s="194"/>
      <c r="F9" s="6"/>
      <c r="G9" s="3"/>
    </row>
    <row r="10" spans="1:7" ht="13.5" customHeight="1">
      <c r="A10" s="186" t="s">
        <v>318</v>
      </c>
      <c r="B10" s="187"/>
      <c r="C10" s="187"/>
      <c r="D10" s="188"/>
      <c r="E10" s="188"/>
      <c r="F10" s="6"/>
      <c r="G10" s="3"/>
    </row>
    <row r="11" spans="1:7" ht="13.5" customHeight="1" thickBot="1">
      <c r="A11" s="101" t="s">
        <v>319</v>
      </c>
      <c r="B11" s="7"/>
      <c r="C11" s="5"/>
      <c r="D11" s="5"/>
      <c r="E11" s="5"/>
      <c r="F11" s="6"/>
      <c r="G11" s="104"/>
    </row>
    <row r="12" spans="1:7" ht="14.25" thickBot="1" thickTop="1">
      <c r="A12" s="8" t="s">
        <v>1</v>
      </c>
      <c r="B12" s="8" t="s">
        <v>2</v>
      </c>
      <c r="C12" s="8" t="s">
        <v>3</v>
      </c>
      <c r="D12" s="8" t="s">
        <v>4</v>
      </c>
      <c r="E12" s="192" t="s">
        <v>152</v>
      </c>
      <c r="F12" s="180"/>
      <c r="G12" s="104"/>
    </row>
    <row r="13" spans="1:7" ht="14.25" thickBot="1" thickTop="1">
      <c r="A13" s="9"/>
      <c r="B13" s="10"/>
      <c r="C13" s="9"/>
      <c r="D13" s="9"/>
      <c r="E13" s="11" t="s">
        <v>5</v>
      </c>
      <c r="F13" s="11" t="s">
        <v>6</v>
      </c>
      <c r="G13" s="104"/>
    </row>
    <row r="14" spans="1:7" ht="15" customHeight="1" thickTop="1">
      <c r="A14" s="51">
        <v>1</v>
      </c>
      <c r="B14" s="52" t="s">
        <v>7</v>
      </c>
      <c r="C14" s="53"/>
      <c r="D14" s="54"/>
      <c r="E14" s="55"/>
      <c r="F14" s="56"/>
      <c r="G14" s="104"/>
    </row>
    <row r="15" spans="1:7" ht="12.75" customHeight="1">
      <c r="A15" s="12" t="s">
        <v>8</v>
      </c>
      <c r="B15" s="17" t="s">
        <v>315</v>
      </c>
      <c r="C15" s="13">
        <v>4.5</v>
      </c>
      <c r="D15" s="14" t="s">
        <v>9</v>
      </c>
      <c r="E15" s="15"/>
      <c r="F15" s="16">
        <f>C15*E15</f>
        <v>0</v>
      </c>
      <c r="G15" s="104"/>
    </row>
    <row r="16" spans="1:7" ht="12.75" customHeight="1">
      <c r="A16" s="12" t="s">
        <v>10</v>
      </c>
      <c r="B16" s="17" t="s">
        <v>316</v>
      </c>
      <c r="C16" s="13">
        <v>1</v>
      </c>
      <c r="D16" s="14" t="s">
        <v>69</v>
      </c>
      <c r="E16" s="15"/>
      <c r="F16" s="16">
        <f aca="true" t="shared" si="0" ref="F16:F21">C16*E16</f>
        <v>0</v>
      </c>
      <c r="G16" s="104"/>
    </row>
    <row r="17" spans="1:7" ht="12.75" customHeight="1">
      <c r="A17" s="12" t="s">
        <v>11</v>
      </c>
      <c r="B17" s="17" t="s">
        <v>120</v>
      </c>
      <c r="C17" s="13">
        <v>314.04</v>
      </c>
      <c r="D17" s="14" t="s">
        <v>9</v>
      </c>
      <c r="E17" s="15"/>
      <c r="F17" s="16">
        <f t="shared" si="0"/>
        <v>0</v>
      </c>
      <c r="G17" s="104"/>
    </row>
    <row r="18" spans="1:7" ht="12.75" customHeight="1">
      <c r="A18" s="12" t="s">
        <v>13</v>
      </c>
      <c r="B18" s="17" t="s">
        <v>124</v>
      </c>
      <c r="C18" s="13">
        <v>157.02</v>
      </c>
      <c r="D18" s="14" t="s">
        <v>14</v>
      </c>
      <c r="E18" s="15"/>
      <c r="F18" s="16">
        <f t="shared" si="0"/>
        <v>0</v>
      </c>
      <c r="G18" s="104"/>
    </row>
    <row r="19" spans="1:7" ht="12.75" customHeight="1">
      <c r="A19" s="12" t="s">
        <v>122</v>
      </c>
      <c r="B19" s="17" t="s">
        <v>125</v>
      </c>
      <c r="C19" s="13">
        <v>157.02</v>
      </c>
      <c r="D19" s="14" t="s">
        <v>14</v>
      </c>
      <c r="E19" s="15"/>
      <c r="F19" s="16">
        <f t="shared" si="0"/>
        <v>0</v>
      </c>
      <c r="G19" s="104"/>
    </row>
    <row r="20" spans="1:7" ht="12.75" customHeight="1">
      <c r="A20" s="12" t="s">
        <v>123</v>
      </c>
      <c r="B20" s="17" t="s">
        <v>150</v>
      </c>
      <c r="C20" s="13">
        <v>157.02</v>
      </c>
      <c r="D20" s="14" t="s">
        <v>14</v>
      </c>
      <c r="E20" s="15"/>
      <c r="F20" s="16">
        <f t="shared" si="0"/>
        <v>0</v>
      </c>
      <c r="G20" s="104"/>
    </row>
    <row r="21" spans="1:7" ht="12.75" customHeight="1" thickBot="1">
      <c r="A21" s="12" t="s">
        <v>314</v>
      </c>
      <c r="B21" s="17" t="s">
        <v>12</v>
      </c>
      <c r="C21" s="13">
        <v>101.53</v>
      </c>
      <c r="D21" s="14" t="s">
        <v>9</v>
      </c>
      <c r="E21" s="15"/>
      <c r="F21" s="16">
        <f t="shared" si="0"/>
        <v>0</v>
      </c>
      <c r="G21" s="105"/>
    </row>
    <row r="22" spans="1:7" ht="15" customHeight="1" thickBot="1" thickTop="1">
      <c r="A22" s="18"/>
      <c r="B22" s="19" t="s">
        <v>112</v>
      </c>
      <c r="C22" s="20"/>
      <c r="D22" s="21"/>
      <c r="E22" s="22"/>
      <c r="F22" s="23">
        <f>SUM(F15:F21)</f>
        <v>0</v>
      </c>
      <c r="G22" s="104"/>
    </row>
    <row r="23" spans="1:7" ht="15" customHeight="1" thickTop="1">
      <c r="A23" s="62">
        <v>2</v>
      </c>
      <c r="B23" s="63" t="s">
        <v>15</v>
      </c>
      <c r="C23" s="64"/>
      <c r="D23" s="65"/>
      <c r="E23" s="66"/>
      <c r="F23" s="67"/>
      <c r="G23" s="104"/>
    </row>
    <row r="24" spans="1:7" ht="12.75" customHeight="1">
      <c r="A24" s="12" t="s">
        <v>16</v>
      </c>
      <c r="B24" s="24" t="s">
        <v>141</v>
      </c>
      <c r="C24" s="13">
        <v>210</v>
      </c>
      <c r="D24" s="14" t="s">
        <v>17</v>
      </c>
      <c r="E24" s="37"/>
      <c r="F24" s="16">
        <f aca="true" t="shared" si="1" ref="F24:F29">C24*E24</f>
        <v>0</v>
      </c>
      <c r="G24" s="104"/>
    </row>
    <row r="25" spans="1:7" ht="12.75" customHeight="1">
      <c r="A25" s="12" t="s">
        <v>18</v>
      </c>
      <c r="B25" s="24" t="s">
        <v>143</v>
      </c>
      <c r="C25" s="13">
        <v>6.26</v>
      </c>
      <c r="D25" s="14" t="s">
        <v>14</v>
      </c>
      <c r="E25" s="37"/>
      <c r="F25" s="16">
        <f t="shared" si="1"/>
        <v>0</v>
      </c>
      <c r="G25" s="106"/>
    </row>
    <row r="26" spans="1:7" ht="12.75" customHeight="1">
      <c r="A26" s="12" t="s">
        <v>19</v>
      </c>
      <c r="B26" s="24" t="s">
        <v>144</v>
      </c>
      <c r="C26" s="13">
        <v>375.6</v>
      </c>
      <c r="D26" s="14" t="s">
        <v>21</v>
      </c>
      <c r="E26" s="15"/>
      <c r="F26" s="16">
        <f t="shared" si="1"/>
        <v>0</v>
      </c>
      <c r="G26" s="120"/>
    </row>
    <row r="27" spans="1:7" ht="12.75" customHeight="1">
      <c r="A27" s="12" t="s">
        <v>22</v>
      </c>
      <c r="B27" s="24" t="s">
        <v>149</v>
      </c>
      <c r="C27" s="13">
        <v>6.26</v>
      </c>
      <c r="D27" s="14" t="s">
        <v>14</v>
      </c>
      <c r="E27" s="15"/>
      <c r="F27" s="16">
        <f t="shared" si="1"/>
        <v>0</v>
      </c>
      <c r="G27" s="107"/>
    </row>
    <row r="28" spans="1:7" ht="12.75" customHeight="1">
      <c r="A28" s="12" t="s">
        <v>23</v>
      </c>
      <c r="B28" s="24" t="s">
        <v>204</v>
      </c>
      <c r="C28" s="13">
        <v>36.5</v>
      </c>
      <c r="D28" s="14" t="s">
        <v>9</v>
      </c>
      <c r="E28" s="15"/>
      <c r="F28" s="16">
        <f t="shared" si="1"/>
        <v>0</v>
      </c>
      <c r="G28" s="107"/>
    </row>
    <row r="29" spans="1:7" ht="12.75" customHeight="1" thickBot="1">
      <c r="A29" s="12" t="s">
        <v>24</v>
      </c>
      <c r="B29" s="25" t="s">
        <v>25</v>
      </c>
      <c r="C29" s="26">
        <v>87.6</v>
      </c>
      <c r="D29" s="27" t="s">
        <v>9</v>
      </c>
      <c r="E29" s="28"/>
      <c r="F29" s="16">
        <f t="shared" si="1"/>
        <v>0</v>
      </c>
      <c r="G29" s="105"/>
    </row>
    <row r="30" spans="1:7" ht="15" customHeight="1" thickBot="1" thickTop="1">
      <c r="A30" s="18"/>
      <c r="B30" s="19" t="s">
        <v>112</v>
      </c>
      <c r="C30" s="20"/>
      <c r="D30" s="21"/>
      <c r="E30" s="22"/>
      <c r="F30" s="23">
        <f>SUM(F24:F29)</f>
        <v>0</v>
      </c>
      <c r="G30" s="104"/>
    </row>
    <row r="31" spans="1:7" ht="15" customHeight="1" thickTop="1">
      <c r="A31" s="62">
        <v>3</v>
      </c>
      <c r="B31" s="63" t="s">
        <v>26</v>
      </c>
      <c r="C31" s="64"/>
      <c r="D31" s="65"/>
      <c r="E31" s="66"/>
      <c r="F31" s="67"/>
      <c r="G31" s="104"/>
    </row>
    <row r="32" spans="1:8" ht="12.75" customHeight="1">
      <c r="A32" s="12" t="s">
        <v>27</v>
      </c>
      <c r="B32" s="24" t="s">
        <v>118</v>
      </c>
      <c r="C32" s="13">
        <v>220.57</v>
      </c>
      <c r="D32" s="14" t="s">
        <v>9</v>
      </c>
      <c r="E32" s="37"/>
      <c r="F32" s="16">
        <f aca="true" t="shared" si="2" ref="F32:F39">C32*E32</f>
        <v>0</v>
      </c>
      <c r="G32" s="179">
        <f>F32/2</f>
        <v>0</v>
      </c>
      <c r="H32" s="41"/>
    </row>
    <row r="33" spans="1:7" ht="12.75" customHeight="1">
      <c r="A33" s="12" t="s">
        <v>28</v>
      </c>
      <c r="B33" s="24" t="s">
        <v>20</v>
      </c>
      <c r="C33" s="13">
        <v>688</v>
      </c>
      <c r="D33" s="14" t="s">
        <v>21</v>
      </c>
      <c r="E33" s="15"/>
      <c r="F33" s="16">
        <f t="shared" si="2"/>
        <v>0</v>
      </c>
      <c r="G33" s="120"/>
    </row>
    <row r="34" spans="1:7" ht="12.75" customHeight="1">
      <c r="A34" s="12" t="s">
        <v>29</v>
      </c>
      <c r="B34" s="24" t="s">
        <v>121</v>
      </c>
      <c r="C34" s="13">
        <v>8.6</v>
      </c>
      <c r="D34" s="14" t="s">
        <v>14</v>
      </c>
      <c r="E34" s="15"/>
      <c r="F34" s="16">
        <f t="shared" si="2"/>
        <v>0</v>
      </c>
      <c r="G34" s="107"/>
    </row>
    <row r="35" spans="1:7" ht="12.75" customHeight="1">
      <c r="A35" s="12" t="s">
        <v>30</v>
      </c>
      <c r="B35" s="24" t="s">
        <v>31</v>
      </c>
      <c r="C35" s="13">
        <v>72.63</v>
      </c>
      <c r="D35" s="14" t="s">
        <v>9</v>
      </c>
      <c r="E35" s="15"/>
      <c r="F35" s="16">
        <f t="shared" si="2"/>
        <v>0</v>
      </c>
      <c r="G35" s="102"/>
    </row>
    <row r="36" spans="1:7" ht="12.75" customHeight="1">
      <c r="A36" s="12" t="s">
        <v>32</v>
      </c>
      <c r="B36" s="24" t="s">
        <v>145</v>
      </c>
      <c r="C36" s="13">
        <v>55.68</v>
      </c>
      <c r="D36" s="14" t="s">
        <v>9</v>
      </c>
      <c r="E36" s="15"/>
      <c r="F36" s="16">
        <f t="shared" si="2"/>
        <v>0</v>
      </c>
      <c r="G36" s="105"/>
    </row>
    <row r="37" spans="1:7" ht="12.75" customHeight="1">
      <c r="A37" s="12" t="s">
        <v>230</v>
      </c>
      <c r="B37" s="24" t="s">
        <v>264</v>
      </c>
      <c r="C37" s="13">
        <v>13</v>
      </c>
      <c r="D37" s="14" t="s">
        <v>9</v>
      </c>
      <c r="E37" s="15"/>
      <c r="F37" s="16">
        <f t="shared" si="2"/>
        <v>0</v>
      </c>
      <c r="G37" s="105"/>
    </row>
    <row r="38" spans="1:7" ht="12.75" customHeight="1">
      <c r="A38" s="12" t="s">
        <v>231</v>
      </c>
      <c r="B38" s="24" t="s">
        <v>263</v>
      </c>
      <c r="C38" s="13">
        <v>32</v>
      </c>
      <c r="D38" s="14" t="s">
        <v>9</v>
      </c>
      <c r="E38" s="15"/>
      <c r="F38" s="16">
        <f t="shared" si="2"/>
        <v>0</v>
      </c>
      <c r="G38" s="105"/>
    </row>
    <row r="39" spans="1:7" ht="12.75" customHeight="1" thickBot="1">
      <c r="A39" s="12" t="s">
        <v>262</v>
      </c>
      <c r="B39" s="36" t="s">
        <v>265</v>
      </c>
      <c r="C39" s="40">
        <v>32</v>
      </c>
      <c r="D39" s="38" t="s">
        <v>9</v>
      </c>
      <c r="E39" s="37"/>
      <c r="F39" s="39">
        <f t="shared" si="2"/>
        <v>0</v>
      </c>
      <c r="G39" s="105"/>
    </row>
    <row r="40" spans="1:7" ht="15" customHeight="1" thickBot="1" thickTop="1">
      <c r="A40" s="30"/>
      <c r="B40" s="31" t="s">
        <v>112</v>
      </c>
      <c r="C40" s="32"/>
      <c r="D40" s="33"/>
      <c r="E40" s="34"/>
      <c r="F40" s="23">
        <f>SUM(F32:F39)</f>
        <v>0</v>
      </c>
      <c r="G40" s="104"/>
    </row>
    <row r="41" spans="1:7" ht="15" customHeight="1" thickTop="1">
      <c r="A41" s="58">
        <v>4</v>
      </c>
      <c r="B41" s="59" t="s">
        <v>258</v>
      </c>
      <c r="C41" s="131"/>
      <c r="D41" s="60"/>
      <c r="E41" s="61"/>
      <c r="F41" s="57"/>
      <c r="G41" s="104"/>
    </row>
    <row r="42" spans="1:7" ht="15" customHeight="1">
      <c r="A42" s="51" t="s">
        <v>33</v>
      </c>
      <c r="B42" s="52" t="s">
        <v>189</v>
      </c>
      <c r="C42" s="55"/>
      <c r="D42" s="54"/>
      <c r="E42" s="55"/>
      <c r="F42" s="56"/>
      <c r="G42" s="104"/>
    </row>
    <row r="43" spans="1:7" ht="12.75" customHeight="1">
      <c r="A43" s="35" t="s">
        <v>191</v>
      </c>
      <c r="B43" s="25" t="s">
        <v>193</v>
      </c>
      <c r="C43" s="26">
        <v>3</v>
      </c>
      <c r="D43" s="27" t="s">
        <v>69</v>
      </c>
      <c r="E43" s="28"/>
      <c r="F43" s="29">
        <f>C43*E43</f>
        <v>0</v>
      </c>
      <c r="G43" s="105"/>
    </row>
    <row r="44" spans="1:7" ht="12.75" customHeight="1">
      <c r="A44" s="35" t="s">
        <v>192</v>
      </c>
      <c r="B44" s="25" t="s">
        <v>194</v>
      </c>
      <c r="C44" s="26">
        <v>2</v>
      </c>
      <c r="D44" s="27" t="s">
        <v>36</v>
      </c>
      <c r="E44" s="28"/>
      <c r="F44" s="29">
        <f>C44*E44</f>
        <v>0</v>
      </c>
      <c r="G44" s="105"/>
    </row>
    <row r="45" spans="1:7" ht="15" customHeight="1">
      <c r="A45" s="51" t="s">
        <v>34</v>
      </c>
      <c r="B45" s="52" t="s">
        <v>190</v>
      </c>
      <c r="C45" s="55"/>
      <c r="D45" s="54"/>
      <c r="E45" s="55"/>
      <c r="F45" s="56"/>
      <c r="G45" s="118"/>
    </row>
    <row r="46" spans="1:7" ht="12.75" customHeight="1" thickBot="1">
      <c r="A46" s="35" t="s">
        <v>259</v>
      </c>
      <c r="B46" s="24" t="s">
        <v>35</v>
      </c>
      <c r="C46" s="13">
        <v>1</v>
      </c>
      <c r="D46" s="14" t="s">
        <v>36</v>
      </c>
      <c r="E46" s="15"/>
      <c r="F46" s="16">
        <f>C46*E46</f>
        <v>0</v>
      </c>
      <c r="G46" s="118"/>
    </row>
    <row r="47" spans="1:7" ht="15" customHeight="1" thickBot="1" thickTop="1">
      <c r="A47" s="30"/>
      <c r="B47" s="31" t="s">
        <v>112</v>
      </c>
      <c r="C47" s="32"/>
      <c r="D47" s="33"/>
      <c r="E47" s="34"/>
      <c r="F47" s="23">
        <f>SUM(F43:F46)</f>
        <v>0</v>
      </c>
      <c r="G47" s="104"/>
    </row>
    <row r="48" spans="1:7" ht="15" customHeight="1" thickTop="1">
      <c r="A48" s="62">
        <v>5</v>
      </c>
      <c r="B48" s="63" t="s">
        <v>188</v>
      </c>
      <c r="C48" s="64"/>
      <c r="D48" s="65"/>
      <c r="E48" s="66"/>
      <c r="F48" s="67"/>
      <c r="G48" s="104"/>
    </row>
    <row r="49" spans="1:7" ht="12.75" customHeight="1">
      <c r="A49" s="35" t="s">
        <v>37</v>
      </c>
      <c r="B49" s="24" t="s">
        <v>267</v>
      </c>
      <c r="C49" s="40">
        <v>6</v>
      </c>
      <c r="D49" s="14" t="s">
        <v>69</v>
      </c>
      <c r="E49" s="15"/>
      <c r="F49" s="16">
        <f>C49*E49</f>
        <v>0</v>
      </c>
      <c r="G49" s="104"/>
    </row>
    <row r="50" spans="1:7" ht="12.75" customHeight="1">
      <c r="A50" s="190" t="s">
        <v>130</v>
      </c>
      <c r="B50" s="25" t="s">
        <v>268</v>
      </c>
      <c r="C50" s="195">
        <v>2</v>
      </c>
      <c r="D50" s="195" t="s">
        <v>69</v>
      </c>
      <c r="E50" s="195"/>
      <c r="F50" s="197">
        <f>C50*E50</f>
        <v>0</v>
      </c>
      <c r="G50" s="104"/>
    </row>
    <row r="51" spans="1:7" ht="12.75" customHeight="1" thickBot="1">
      <c r="A51" s="191"/>
      <c r="B51" s="130" t="s">
        <v>269</v>
      </c>
      <c r="C51" s="196"/>
      <c r="D51" s="196"/>
      <c r="E51" s="196"/>
      <c r="F51" s="198"/>
      <c r="G51" s="104"/>
    </row>
    <row r="52" spans="1:7" ht="15" customHeight="1" thickBot="1" thickTop="1">
      <c r="A52" s="30"/>
      <c r="B52" s="31" t="s">
        <v>112</v>
      </c>
      <c r="C52" s="32"/>
      <c r="D52" s="33"/>
      <c r="E52" s="34"/>
      <c r="F52" s="23">
        <f>SUM(F49:F51)</f>
        <v>0</v>
      </c>
      <c r="G52" s="104"/>
    </row>
    <row r="53" spans="1:7" ht="15" customHeight="1" thickTop="1">
      <c r="A53" s="62">
        <v>6</v>
      </c>
      <c r="B53" s="63" t="s">
        <v>38</v>
      </c>
      <c r="C53" s="64"/>
      <c r="D53" s="65"/>
      <c r="E53" s="66"/>
      <c r="F53" s="67"/>
      <c r="G53" s="104"/>
    </row>
    <row r="54" spans="1:7" ht="12.75" customHeight="1">
      <c r="A54" s="12" t="s">
        <v>39</v>
      </c>
      <c r="B54" s="24" t="s">
        <v>211</v>
      </c>
      <c r="C54" s="13">
        <v>31.66</v>
      </c>
      <c r="D54" s="14" t="s">
        <v>9</v>
      </c>
      <c r="E54" s="37"/>
      <c r="F54" s="16">
        <f aca="true" t="shared" si="3" ref="F54:F63">C54*E54</f>
        <v>0</v>
      </c>
      <c r="G54" s="105"/>
    </row>
    <row r="55" spans="1:7" ht="12.75" customHeight="1">
      <c r="A55" s="12" t="s">
        <v>40</v>
      </c>
      <c r="B55" s="24" t="s">
        <v>212</v>
      </c>
      <c r="C55" s="13">
        <v>31.66</v>
      </c>
      <c r="D55" s="14" t="s">
        <v>9</v>
      </c>
      <c r="E55" s="37"/>
      <c r="F55" s="16">
        <f t="shared" si="3"/>
        <v>0</v>
      </c>
      <c r="G55" s="105"/>
    </row>
    <row r="56" spans="1:7" ht="12.75" customHeight="1">
      <c r="A56" s="12" t="s">
        <v>41</v>
      </c>
      <c r="B56" s="24" t="s">
        <v>214</v>
      </c>
      <c r="C56" s="13">
        <v>94.4</v>
      </c>
      <c r="D56" s="14" t="s">
        <v>9</v>
      </c>
      <c r="E56" s="37"/>
      <c r="F56" s="16">
        <f t="shared" si="3"/>
        <v>0</v>
      </c>
      <c r="G56" s="105"/>
    </row>
    <row r="57" spans="1:7" ht="12.75" customHeight="1">
      <c r="A57" s="12" t="s">
        <v>43</v>
      </c>
      <c r="B57" s="24" t="s">
        <v>213</v>
      </c>
      <c r="C57" s="13">
        <v>94.4</v>
      </c>
      <c r="D57" s="14" t="s">
        <v>9</v>
      </c>
      <c r="E57" s="37"/>
      <c r="F57" s="16">
        <f t="shared" si="3"/>
        <v>0</v>
      </c>
      <c r="G57" s="105"/>
    </row>
    <row r="58" spans="1:7" ht="12.75" customHeight="1">
      <c r="A58" s="12" t="s">
        <v>45</v>
      </c>
      <c r="B58" s="24" t="s">
        <v>215</v>
      </c>
      <c r="C58" s="13">
        <v>5.25</v>
      </c>
      <c r="D58" s="14" t="s">
        <v>9</v>
      </c>
      <c r="E58" s="37"/>
      <c r="F58" s="16">
        <f t="shared" si="3"/>
        <v>0</v>
      </c>
      <c r="G58" s="105"/>
    </row>
    <row r="59" spans="1:7" ht="12.75" customHeight="1">
      <c r="A59" s="12" t="s">
        <v>47</v>
      </c>
      <c r="B59" s="24" t="s">
        <v>307</v>
      </c>
      <c r="C59" s="13">
        <v>5.25</v>
      </c>
      <c r="D59" s="14" t="s">
        <v>9</v>
      </c>
      <c r="E59" s="15"/>
      <c r="F59" s="16">
        <f t="shared" si="3"/>
        <v>0</v>
      </c>
      <c r="G59" s="105"/>
    </row>
    <row r="60" spans="1:7" ht="12.75" customHeight="1">
      <c r="A60" s="12" t="s">
        <v>119</v>
      </c>
      <c r="B60" s="24" t="s">
        <v>42</v>
      </c>
      <c r="C60" s="13">
        <v>21.15</v>
      </c>
      <c r="D60" s="14" t="s">
        <v>17</v>
      </c>
      <c r="E60" s="15"/>
      <c r="F60" s="16">
        <f t="shared" si="3"/>
        <v>0</v>
      </c>
      <c r="G60" s="104"/>
    </row>
    <row r="61" spans="1:7" ht="12.75" customHeight="1">
      <c r="A61" s="12" t="s">
        <v>216</v>
      </c>
      <c r="B61" s="24" t="s">
        <v>44</v>
      </c>
      <c r="C61" s="13">
        <v>15</v>
      </c>
      <c r="D61" s="14" t="s">
        <v>17</v>
      </c>
      <c r="E61" s="15"/>
      <c r="F61" s="16">
        <f t="shared" si="3"/>
        <v>0</v>
      </c>
      <c r="G61" s="104"/>
    </row>
    <row r="62" spans="1:7" ht="12.75" customHeight="1">
      <c r="A62" s="12" t="s">
        <v>217</v>
      </c>
      <c r="B62" s="24" t="s">
        <v>46</v>
      </c>
      <c r="C62" s="13">
        <v>46.5</v>
      </c>
      <c r="D62" s="14" t="s">
        <v>17</v>
      </c>
      <c r="E62" s="37"/>
      <c r="F62" s="16">
        <f t="shared" si="3"/>
        <v>0</v>
      </c>
      <c r="G62" s="105"/>
    </row>
    <row r="63" spans="1:7" ht="12.75" customHeight="1" thickBot="1">
      <c r="A63" s="12" t="s">
        <v>218</v>
      </c>
      <c r="B63" s="24" t="s">
        <v>48</v>
      </c>
      <c r="C63" s="13">
        <v>43.55</v>
      </c>
      <c r="D63" s="14" t="s">
        <v>17</v>
      </c>
      <c r="E63" s="37"/>
      <c r="F63" s="16">
        <f t="shared" si="3"/>
        <v>0</v>
      </c>
      <c r="G63" s="104"/>
    </row>
    <row r="64" spans="1:7" ht="15" customHeight="1" thickBot="1" thickTop="1">
      <c r="A64" s="30"/>
      <c r="B64" s="31" t="s">
        <v>112</v>
      </c>
      <c r="C64" s="32"/>
      <c r="D64" s="33"/>
      <c r="E64" s="34"/>
      <c r="F64" s="23">
        <f>SUM(F54:F63)</f>
        <v>0</v>
      </c>
      <c r="G64" s="104"/>
    </row>
    <row r="65" spans="1:7" ht="15" customHeight="1" thickTop="1">
      <c r="A65" s="62">
        <v>7</v>
      </c>
      <c r="B65" s="63" t="s">
        <v>49</v>
      </c>
      <c r="C65" s="64"/>
      <c r="D65" s="65"/>
      <c r="E65" s="66"/>
      <c r="F65" s="67"/>
      <c r="G65" s="104"/>
    </row>
    <row r="66" spans="1:7" ht="12.75" customHeight="1">
      <c r="A66" s="12" t="s">
        <v>50</v>
      </c>
      <c r="B66" s="24" t="s">
        <v>51</v>
      </c>
      <c r="C66" s="13">
        <v>496.82</v>
      </c>
      <c r="D66" s="14" t="s">
        <v>9</v>
      </c>
      <c r="E66" s="15"/>
      <c r="F66" s="16">
        <f>C66*E66</f>
        <v>0</v>
      </c>
      <c r="G66" s="104"/>
    </row>
    <row r="67" spans="1:7" ht="12.75" customHeight="1">
      <c r="A67" s="12" t="s">
        <v>52</v>
      </c>
      <c r="B67" s="24" t="s">
        <v>142</v>
      </c>
      <c r="C67" s="13">
        <v>496.82</v>
      </c>
      <c r="D67" s="14" t="s">
        <v>9</v>
      </c>
      <c r="E67" s="37"/>
      <c r="F67" s="16">
        <f>C67*E67</f>
        <v>0</v>
      </c>
      <c r="G67" s="104"/>
    </row>
    <row r="68" spans="1:7" ht="12.75" customHeight="1">
      <c r="A68" s="12" t="s">
        <v>53</v>
      </c>
      <c r="B68" s="24" t="s">
        <v>54</v>
      </c>
      <c r="C68" s="13">
        <v>37.3</v>
      </c>
      <c r="D68" s="14" t="s">
        <v>9</v>
      </c>
      <c r="E68" s="15"/>
      <c r="F68" s="16">
        <f>C68*E68</f>
        <v>0</v>
      </c>
      <c r="G68" s="119"/>
    </row>
    <row r="69" spans="1:7" ht="12.75" customHeight="1" thickBot="1">
      <c r="A69" s="12" t="s">
        <v>136</v>
      </c>
      <c r="B69" s="24" t="s">
        <v>137</v>
      </c>
      <c r="C69" s="13">
        <v>73.2</v>
      </c>
      <c r="D69" s="115" t="s">
        <v>17</v>
      </c>
      <c r="E69" s="40"/>
      <c r="F69" s="16">
        <f>C69*E69</f>
        <v>0</v>
      </c>
      <c r="G69" s="116"/>
    </row>
    <row r="70" spans="1:7" ht="15" customHeight="1" thickBot="1" thickTop="1">
      <c r="A70" s="30"/>
      <c r="B70" s="31" t="s">
        <v>112</v>
      </c>
      <c r="C70" s="32"/>
      <c r="D70" s="33"/>
      <c r="E70" s="34"/>
      <c r="F70" s="23">
        <f>SUM(F66:F69)</f>
        <v>0</v>
      </c>
      <c r="G70" s="102"/>
    </row>
    <row r="71" spans="1:7" ht="15" customHeight="1" thickTop="1">
      <c r="A71" s="62">
        <v>8</v>
      </c>
      <c r="B71" s="63" t="s">
        <v>55</v>
      </c>
      <c r="C71" s="64"/>
      <c r="D71" s="65"/>
      <c r="E71" s="66"/>
      <c r="F71" s="67"/>
      <c r="G71" s="104"/>
    </row>
    <row r="72" spans="1:7" ht="12.75" customHeight="1">
      <c r="A72" s="12" t="s">
        <v>56</v>
      </c>
      <c r="B72" s="24" t="s">
        <v>151</v>
      </c>
      <c r="C72" s="13">
        <v>276.25</v>
      </c>
      <c r="D72" s="14" t="s">
        <v>9</v>
      </c>
      <c r="E72" s="15"/>
      <c r="F72" s="16">
        <f>C72*E72</f>
        <v>0</v>
      </c>
      <c r="G72" s="102"/>
    </row>
    <row r="73" spans="1:7" ht="12.75" customHeight="1">
      <c r="A73" s="12" t="s">
        <v>57</v>
      </c>
      <c r="B73" s="24" t="s">
        <v>146</v>
      </c>
      <c r="C73" s="13">
        <v>183.27</v>
      </c>
      <c r="D73" s="14" t="s">
        <v>9</v>
      </c>
      <c r="E73" s="15"/>
      <c r="F73" s="16">
        <f>C73*E73</f>
        <v>0</v>
      </c>
      <c r="G73" s="102"/>
    </row>
    <row r="74" spans="1:7" ht="12.75" customHeight="1" thickBot="1">
      <c r="A74" s="12" t="s">
        <v>58</v>
      </c>
      <c r="B74" s="24" t="s">
        <v>219</v>
      </c>
      <c r="C74" s="13">
        <v>19.74</v>
      </c>
      <c r="D74" s="14" t="s">
        <v>9</v>
      </c>
      <c r="E74" s="15"/>
      <c r="F74" s="16">
        <f>C74*E74</f>
        <v>0</v>
      </c>
      <c r="G74" s="104"/>
    </row>
    <row r="75" spans="1:7" ht="15" customHeight="1" thickBot="1" thickTop="1">
      <c r="A75" s="30"/>
      <c r="B75" s="31" t="s">
        <v>112</v>
      </c>
      <c r="C75" s="32"/>
      <c r="D75" s="33"/>
      <c r="E75" s="34"/>
      <c r="F75" s="23">
        <f>SUM(F72:F74)</f>
        <v>0</v>
      </c>
      <c r="G75" s="104"/>
    </row>
    <row r="76" spans="1:7" ht="15" customHeight="1" thickTop="1">
      <c r="A76" s="62">
        <v>9</v>
      </c>
      <c r="B76" s="63" t="s">
        <v>59</v>
      </c>
      <c r="C76" s="64"/>
      <c r="D76" s="65"/>
      <c r="E76" s="66"/>
      <c r="F76" s="67"/>
      <c r="G76" s="104"/>
    </row>
    <row r="77" spans="1:7" ht="12.75" customHeight="1">
      <c r="A77" s="12" t="s">
        <v>60</v>
      </c>
      <c r="B77" s="24" t="s">
        <v>61</v>
      </c>
      <c r="C77" s="13">
        <v>89.81</v>
      </c>
      <c r="D77" s="14" t="s">
        <v>9</v>
      </c>
      <c r="E77" s="37"/>
      <c r="F77" s="16">
        <f aca="true" t="shared" si="4" ref="F77:F83">C77*E77</f>
        <v>0</v>
      </c>
      <c r="G77" s="104"/>
    </row>
    <row r="78" spans="1:7" ht="12.75" customHeight="1">
      <c r="A78" s="12" t="s">
        <v>62</v>
      </c>
      <c r="B78" s="24" t="s">
        <v>126</v>
      </c>
      <c r="C78" s="13">
        <v>89.81</v>
      </c>
      <c r="D78" s="14" t="s">
        <v>9</v>
      </c>
      <c r="E78" s="37"/>
      <c r="F78" s="16">
        <f t="shared" si="4"/>
        <v>0</v>
      </c>
      <c r="G78" s="105"/>
    </row>
    <row r="79" spans="1:7" ht="12.75" customHeight="1">
      <c r="A79" s="12" t="s">
        <v>63</v>
      </c>
      <c r="B79" s="24" t="s">
        <v>64</v>
      </c>
      <c r="C79" s="13">
        <v>8.25</v>
      </c>
      <c r="D79" s="14" t="s">
        <v>9</v>
      </c>
      <c r="E79" s="15"/>
      <c r="F79" s="16">
        <f t="shared" si="4"/>
        <v>0</v>
      </c>
      <c r="G79" s="105"/>
    </row>
    <row r="80" spans="1:7" ht="12.75" customHeight="1">
      <c r="A80" s="12" t="s">
        <v>65</v>
      </c>
      <c r="B80" s="24" t="s">
        <v>66</v>
      </c>
      <c r="C80" s="13">
        <v>8.25</v>
      </c>
      <c r="D80" s="14" t="s">
        <v>9</v>
      </c>
      <c r="E80" s="15"/>
      <c r="F80" s="16">
        <f t="shared" si="4"/>
        <v>0</v>
      </c>
      <c r="G80" s="117"/>
    </row>
    <row r="81" spans="1:7" ht="12.75" customHeight="1">
      <c r="A81" s="12" t="s">
        <v>67</v>
      </c>
      <c r="B81" s="162" t="s">
        <v>270</v>
      </c>
      <c r="C81" s="163">
        <v>81.56</v>
      </c>
      <c r="D81" s="164" t="s">
        <v>9</v>
      </c>
      <c r="E81" s="165"/>
      <c r="F81" s="16">
        <f t="shared" si="4"/>
        <v>0</v>
      </c>
      <c r="G81" s="117"/>
    </row>
    <row r="82" spans="1:7" ht="12.75" customHeight="1">
      <c r="A82" s="12" t="s">
        <v>220</v>
      </c>
      <c r="B82" s="162" t="s">
        <v>222</v>
      </c>
      <c r="C82" s="163">
        <v>81.56</v>
      </c>
      <c r="D82" s="164" t="s">
        <v>9</v>
      </c>
      <c r="E82" s="165"/>
      <c r="F82" s="16">
        <f t="shared" si="4"/>
        <v>0</v>
      </c>
      <c r="G82" s="117"/>
    </row>
    <row r="83" spans="1:7" ht="12.75" customHeight="1" thickBot="1">
      <c r="A83" s="12" t="s">
        <v>221</v>
      </c>
      <c r="B83" s="25" t="s">
        <v>223</v>
      </c>
      <c r="C83" s="129">
        <v>44.1</v>
      </c>
      <c r="D83" s="27" t="s">
        <v>17</v>
      </c>
      <c r="E83" s="28"/>
      <c r="F83" s="16">
        <f t="shared" si="4"/>
        <v>0</v>
      </c>
      <c r="G83" s="104"/>
    </row>
    <row r="84" spans="1:7" ht="15" customHeight="1" thickBot="1" thickTop="1">
      <c r="A84" s="30"/>
      <c r="B84" s="31" t="s">
        <v>112</v>
      </c>
      <c r="C84" s="34"/>
      <c r="D84" s="33"/>
      <c r="E84" s="34"/>
      <c r="F84" s="23">
        <f>SUM(F77:F83)</f>
        <v>0</v>
      </c>
      <c r="G84" s="104"/>
    </row>
    <row r="85" spans="1:7" ht="15" customHeight="1" thickTop="1">
      <c r="A85" s="58">
        <v>10</v>
      </c>
      <c r="B85" s="59" t="s">
        <v>127</v>
      </c>
      <c r="C85" s="61"/>
      <c r="D85" s="60"/>
      <c r="E85" s="61"/>
      <c r="F85" s="57"/>
      <c r="G85" s="108"/>
    </row>
    <row r="86" spans="1:7" ht="12.75" customHeight="1">
      <c r="A86" s="174" t="s">
        <v>68</v>
      </c>
      <c r="B86" s="36" t="s">
        <v>71</v>
      </c>
      <c r="C86" s="37">
        <v>90</v>
      </c>
      <c r="D86" s="38" t="s">
        <v>17</v>
      </c>
      <c r="E86" s="37"/>
      <c r="F86" s="16">
        <f aca="true" t="shared" si="5" ref="F86:F109">C86*E86</f>
        <v>0</v>
      </c>
      <c r="G86" s="134"/>
    </row>
    <row r="87" spans="1:7" ht="12.75" customHeight="1">
      <c r="A87" s="174" t="s">
        <v>70</v>
      </c>
      <c r="B87" s="36" t="s">
        <v>72</v>
      </c>
      <c r="C87" s="37">
        <v>90</v>
      </c>
      <c r="D87" s="38" t="s">
        <v>17</v>
      </c>
      <c r="E87" s="37"/>
      <c r="F87" s="16">
        <f t="shared" si="5"/>
        <v>0</v>
      </c>
      <c r="G87" s="134"/>
    </row>
    <row r="88" spans="1:7" ht="12.75" customHeight="1">
      <c r="A88" s="174" t="s">
        <v>285</v>
      </c>
      <c r="B88" s="36" t="s">
        <v>73</v>
      </c>
      <c r="C88" s="37">
        <v>90</v>
      </c>
      <c r="D88" s="38" t="s">
        <v>17</v>
      </c>
      <c r="E88" s="37"/>
      <c r="F88" s="16">
        <f t="shared" si="5"/>
        <v>0</v>
      </c>
      <c r="G88" s="134"/>
    </row>
    <row r="89" spans="1:7" ht="12.75" customHeight="1">
      <c r="A89" s="174" t="s">
        <v>286</v>
      </c>
      <c r="B89" s="36" t="s">
        <v>74</v>
      </c>
      <c r="C89" s="37">
        <v>90</v>
      </c>
      <c r="D89" s="38" t="s">
        <v>17</v>
      </c>
      <c r="E89" s="37"/>
      <c r="F89" s="16">
        <f t="shared" si="5"/>
        <v>0</v>
      </c>
      <c r="G89" s="135"/>
    </row>
    <row r="90" spans="1:7" ht="12.75" customHeight="1">
      <c r="A90" s="174" t="s">
        <v>287</v>
      </c>
      <c r="B90" s="36" t="s">
        <v>75</v>
      </c>
      <c r="C90" s="37">
        <v>90</v>
      </c>
      <c r="D90" s="38" t="s">
        <v>17</v>
      </c>
      <c r="E90" s="37"/>
      <c r="F90" s="16">
        <f t="shared" si="5"/>
        <v>0</v>
      </c>
      <c r="G90" s="135"/>
    </row>
    <row r="91" spans="1:7" ht="12.75" customHeight="1">
      <c r="A91" s="174" t="s">
        <v>288</v>
      </c>
      <c r="B91" s="36" t="s">
        <v>76</v>
      </c>
      <c r="C91" s="37">
        <v>90</v>
      </c>
      <c r="D91" s="38" t="s">
        <v>17</v>
      </c>
      <c r="E91" s="37"/>
      <c r="F91" s="16">
        <f t="shared" si="5"/>
        <v>0</v>
      </c>
      <c r="G91" s="135"/>
    </row>
    <row r="92" spans="1:7" ht="12.75" customHeight="1">
      <c r="A92" s="174" t="s">
        <v>289</v>
      </c>
      <c r="B92" s="36" t="s">
        <v>77</v>
      </c>
      <c r="C92" s="37">
        <v>210</v>
      </c>
      <c r="D92" s="38" t="s">
        <v>17</v>
      </c>
      <c r="E92" s="37"/>
      <c r="F92" s="16">
        <f t="shared" si="5"/>
        <v>0</v>
      </c>
      <c r="G92" s="135"/>
    </row>
    <row r="93" spans="1:7" ht="12.75" customHeight="1">
      <c r="A93" s="174" t="s">
        <v>290</v>
      </c>
      <c r="B93" s="36" t="s">
        <v>78</v>
      </c>
      <c r="C93" s="37">
        <v>70</v>
      </c>
      <c r="D93" s="38" t="s">
        <v>17</v>
      </c>
      <c r="E93" s="37"/>
      <c r="F93" s="16">
        <f t="shared" si="5"/>
        <v>0</v>
      </c>
      <c r="G93" s="135"/>
    </row>
    <row r="94" spans="1:7" ht="12.75" customHeight="1">
      <c r="A94" s="174" t="s">
        <v>291</v>
      </c>
      <c r="B94" s="36" t="s">
        <v>79</v>
      </c>
      <c r="C94" s="37">
        <v>10</v>
      </c>
      <c r="D94" s="38" t="s">
        <v>17</v>
      </c>
      <c r="E94" s="37"/>
      <c r="F94" s="16">
        <f t="shared" si="5"/>
        <v>0</v>
      </c>
      <c r="G94" s="135"/>
    </row>
    <row r="95" spans="1:7" ht="12.75" customHeight="1">
      <c r="A95" s="174" t="s">
        <v>292</v>
      </c>
      <c r="B95" s="36" t="s">
        <v>80</v>
      </c>
      <c r="C95" s="37">
        <v>15</v>
      </c>
      <c r="D95" s="38" t="s">
        <v>17</v>
      </c>
      <c r="E95" s="37"/>
      <c r="F95" s="16">
        <f t="shared" si="5"/>
        <v>0</v>
      </c>
      <c r="G95" s="135"/>
    </row>
    <row r="96" spans="1:7" ht="12.75" customHeight="1">
      <c r="A96" s="174" t="s">
        <v>293</v>
      </c>
      <c r="B96" s="36" t="s">
        <v>81</v>
      </c>
      <c r="C96" s="37">
        <v>20</v>
      </c>
      <c r="D96" s="38" t="s">
        <v>17</v>
      </c>
      <c r="E96" s="37"/>
      <c r="F96" s="16">
        <f t="shared" si="5"/>
        <v>0</v>
      </c>
      <c r="G96" s="135"/>
    </row>
    <row r="97" spans="1:7" ht="12.75" customHeight="1">
      <c r="A97" s="174" t="s">
        <v>294</v>
      </c>
      <c r="B97" s="36" t="s">
        <v>82</v>
      </c>
      <c r="C97" s="37">
        <v>10</v>
      </c>
      <c r="D97" s="38" t="s">
        <v>17</v>
      </c>
      <c r="E97" s="37"/>
      <c r="F97" s="16">
        <f t="shared" si="5"/>
        <v>0</v>
      </c>
      <c r="G97" s="135"/>
    </row>
    <row r="98" spans="1:7" ht="12.75" customHeight="1">
      <c r="A98" s="174" t="s">
        <v>295</v>
      </c>
      <c r="B98" s="36" t="s">
        <v>83</v>
      </c>
      <c r="C98" s="37">
        <v>12</v>
      </c>
      <c r="D98" s="38" t="s">
        <v>36</v>
      </c>
      <c r="E98" s="37"/>
      <c r="F98" s="39">
        <f t="shared" si="5"/>
        <v>0</v>
      </c>
      <c r="G98" s="135"/>
    </row>
    <row r="99" spans="1:7" ht="12.75" customHeight="1">
      <c r="A99" s="174" t="s">
        <v>296</v>
      </c>
      <c r="B99" s="36" t="s">
        <v>84</v>
      </c>
      <c r="C99" s="37">
        <v>2</v>
      </c>
      <c r="D99" s="38" t="s">
        <v>36</v>
      </c>
      <c r="E99" s="37"/>
      <c r="F99" s="39">
        <f t="shared" si="5"/>
        <v>0</v>
      </c>
      <c r="G99" s="135"/>
    </row>
    <row r="100" spans="1:7" ht="12.75" customHeight="1">
      <c r="A100" s="174" t="s">
        <v>297</v>
      </c>
      <c r="B100" s="36" t="s">
        <v>85</v>
      </c>
      <c r="C100" s="37">
        <v>2</v>
      </c>
      <c r="D100" s="38" t="s">
        <v>36</v>
      </c>
      <c r="E100" s="37"/>
      <c r="F100" s="16">
        <f t="shared" si="5"/>
        <v>0</v>
      </c>
      <c r="G100" s="135"/>
    </row>
    <row r="101" spans="1:7" ht="12.75" customHeight="1">
      <c r="A101" s="174" t="s">
        <v>298</v>
      </c>
      <c r="B101" s="36" t="s">
        <v>86</v>
      </c>
      <c r="C101" s="175">
        <v>10</v>
      </c>
      <c r="D101" s="38" t="s">
        <v>36</v>
      </c>
      <c r="E101" s="37"/>
      <c r="F101" s="16">
        <f t="shared" si="5"/>
        <v>0</v>
      </c>
      <c r="G101" s="135"/>
    </row>
    <row r="102" spans="1:7" ht="12.75" customHeight="1">
      <c r="A102" s="174" t="s">
        <v>299</v>
      </c>
      <c r="B102" s="36" t="s">
        <v>205</v>
      </c>
      <c r="C102" s="175">
        <v>2</v>
      </c>
      <c r="D102" s="38" t="s">
        <v>36</v>
      </c>
      <c r="E102" s="37"/>
      <c r="F102" s="39">
        <f t="shared" si="5"/>
        <v>0</v>
      </c>
      <c r="G102" s="135"/>
    </row>
    <row r="103" spans="1:7" ht="12.75" customHeight="1">
      <c r="A103" s="174" t="s">
        <v>300</v>
      </c>
      <c r="B103" s="36" t="s">
        <v>206</v>
      </c>
      <c r="C103" s="175">
        <v>12</v>
      </c>
      <c r="D103" s="38" t="s">
        <v>36</v>
      </c>
      <c r="E103" s="37"/>
      <c r="F103" s="39">
        <f t="shared" si="5"/>
        <v>0</v>
      </c>
      <c r="G103" s="135"/>
    </row>
    <row r="104" spans="1:7" ht="12.75" customHeight="1">
      <c r="A104" s="174" t="s">
        <v>301</v>
      </c>
      <c r="B104" s="36" t="s">
        <v>87</v>
      </c>
      <c r="C104" s="37">
        <v>8</v>
      </c>
      <c r="D104" s="38" t="s">
        <v>36</v>
      </c>
      <c r="E104" s="37"/>
      <c r="F104" s="16">
        <f t="shared" si="5"/>
        <v>0</v>
      </c>
      <c r="G104" s="135"/>
    </row>
    <row r="105" spans="1:7" ht="12.75" customHeight="1">
      <c r="A105" s="174" t="s">
        <v>302</v>
      </c>
      <c r="B105" s="36" t="s">
        <v>88</v>
      </c>
      <c r="C105" s="37">
        <v>1</v>
      </c>
      <c r="D105" s="38" t="s">
        <v>36</v>
      </c>
      <c r="E105" s="37"/>
      <c r="F105" s="39">
        <f t="shared" si="5"/>
        <v>0</v>
      </c>
      <c r="G105" s="135"/>
    </row>
    <row r="106" spans="1:7" ht="12.75" customHeight="1">
      <c r="A106" s="174" t="s">
        <v>303</v>
      </c>
      <c r="B106" s="36" t="s">
        <v>207</v>
      </c>
      <c r="C106" s="37">
        <v>1</v>
      </c>
      <c r="D106" s="38" t="s">
        <v>36</v>
      </c>
      <c r="E106" s="37"/>
      <c r="F106" s="16">
        <f t="shared" si="5"/>
        <v>0</v>
      </c>
      <c r="G106" s="135"/>
    </row>
    <row r="107" spans="1:7" ht="12.75" customHeight="1">
      <c r="A107" s="174" t="s">
        <v>304</v>
      </c>
      <c r="B107" s="36" t="s">
        <v>89</v>
      </c>
      <c r="C107" s="37">
        <v>4</v>
      </c>
      <c r="D107" s="38" t="s">
        <v>36</v>
      </c>
      <c r="E107" s="37"/>
      <c r="F107" s="16">
        <f t="shared" si="5"/>
        <v>0</v>
      </c>
      <c r="G107" s="135"/>
    </row>
    <row r="108" spans="1:7" ht="12.75" customHeight="1">
      <c r="A108" s="174" t="s">
        <v>305</v>
      </c>
      <c r="B108" s="36" t="s">
        <v>90</v>
      </c>
      <c r="C108" s="37">
        <v>1</v>
      </c>
      <c r="D108" s="38" t="s">
        <v>36</v>
      </c>
      <c r="E108" s="37"/>
      <c r="F108" s="16">
        <f t="shared" si="5"/>
        <v>0</v>
      </c>
      <c r="G108" s="135"/>
    </row>
    <row r="109" spans="1:7" ht="12.75" customHeight="1" thickBot="1">
      <c r="A109" s="174" t="s">
        <v>306</v>
      </c>
      <c r="B109" s="36" t="s">
        <v>91</v>
      </c>
      <c r="C109" s="37">
        <v>1</v>
      </c>
      <c r="D109" s="38" t="s">
        <v>36</v>
      </c>
      <c r="E109" s="37"/>
      <c r="F109" s="16">
        <f t="shared" si="5"/>
        <v>0</v>
      </c>
      <c r="G109" s="135"/>
    </row>
    <row r="110" spans="1:7" ht="15" customHeight="1" thickBot="1" thickTop="1">
      <c r="A110" s="30"/>
      <c r="B110" s="31" t="s">
        <v>112</v>
      </c>
      <c r="C110" s="34"/>
      <c r="D110" s="33"/>
      <c r="E110" s="34"/>
      <c r="F110" s="23">
        <f>SUM(F86:F109)</f>
        <v>0</v>
      </c>
      <c r="G110" s="110"/>
    </row>
    <row r="111" spans="1:7" ht="15" customHeight="1" thickTop="1">
      <c r="A111" s="124">
        <v>11</v>
      </c>
      <c r="B111" s="125" t="s">
        <v>128</v>
      </c>
      <c r="C111" s="126"/>
      <c r="D111" s="127"/>
      <c r="E111" s="126"/>
      <c r="F111" s="128"/>
      <c r="G111" s="111"/>
    </row>
    <row r="112" spans="1:7" ht="15" customHeight="1">
      <c r="A112" s="51" t="s">
        <v>92</v>
      </c>
      <c r="B112" s="68" t="s">
        <v>129</v>
      </c>
      <c r="C112" s="55"/>
      <c r="D112" s="54"/>
      <c r="E112" s="55"/>
      <c r="F112" s="56"/>
      <c r="G112" s="123"/>
    </row>
    <row r="113" spans="1:7" ht="12.75" customHeight="1">
      <c r="A113" s="35" t="s">
        <v>260</v>
      </c>
      <c r="B113" s="36" t="s">
        <v>271</v>
      </c>
      <c r="C113" s="40">
        <v>1</v>
      </c>
      <c r="D113" s="38" t="s">
        <v>69</v>
      </c>
      <c r="E113" s="37"/>
      <c r="F113" s="39">
        <f aca="true" t="shared" si="6" ref="F113:F125">C113*E113</f>
        <v>0</v>
      </c>
      <c r="G113" s="137"/>
    </row>
    <row r="114" spans="1:7" ht="12.75" customHeight="1">
      <c r="A114" s="35" t="s">
        <v>171</v>
      </c>
      <c r="B114" s="36" t="s">
        <v>93</v>
      </c>
      <c r="C114" s="40">
        <v>15</v>
      </c>
      <c r="D114" s="38" t="s">
        <v>17</v>
      </c>
      <c r="E114" s="37"/>
      <c r="F114" s="39">
        <f t="shared" si="6"/>
        <v>0</v>
      </c>
      <c r="G114" s="134"/>
    </row>
    <row r="115" spans="1:7" ht="12.75" customHeight="1">
      <c r="A115" s="35" t="s">
        <v>172</v>
      </c>
      <c r="B115" s="36" t="s">
        <v>95</v>
      </c>
      <c r="C115" s="40">
        <v>20</v>
      </c>
      <c r="D115" s="38" t="s">
        <v>17</v>
      </c>
      <c r="E115" s="37"/>
      <c r="F115" s="39">
        <f t="shared" si="6"/>
        <v>0</v>
      </c>
      <c r="G115" s="134"/>
    </row>
    <row r="116" spans="1:7" ht="12.75" customHeight="1">
      <c r="A116" s="35" t="s">
        <v>173</v>
      </c>
      <c r="B116" s="36" t="s">
        <v>96</v>
      </c>
      <c r="C116" s="40">
        <v>1</v>
      </c>
      <c r="D116" s="38" t="s">
        <v>36</v>
      </c>
      <c r="E116" s="37"/>
      <c r="F116" s="39">
        <f t="shared" si="6"/>
        <v>0</v>
      </c>
      <c r="G116" s="134"/>
    </row>
    <row r="117" spans="1:7" ht="12.75" customHeight="1">
      <c r="A117" s="35" t="s">
        <v>174</v>
      </c>
      <c r="B117" s="36" t="s">
        <v>139</v>
      </c>
      <c r="C117" s="40">
        <v>2</v>
      </c>
      <c r="D117" s="38" t="s">
        <v>36</v>
      </c>
      <c r="E117" s="37"/>
      <c r="F117" s="39">
        <f t="shared" si="6"/>
        <v>0</v>
      </c>
      <c r="G117" s="134"/>
    </row>
    <row r="118" spans="1:7" ht="12.75" customHeight="1">
      <c r="A118" s="35" t="s">
        <v>175</v>
      </c>
      <c r="B118" s="36" t="s">
        <v>140</v>
      </c>
      <c r="C118" s="40">
        <v>1</v>
      </c>
      <c r="D118" s="38" t="s">
        <v>36</v>
      </c>
      <c r="E118" s="37"/>
      <c r="F118" s="39">
        <f t="shared" si="6"/>
        <v>0</v>
      </c>
      <c r="G118" s="134"/>
    </row>
    <row r="119" spans="1:7" ht="12.75" customHeight="1">
      <c r="A119" s="35" t="s">
        <v>176</v>
      </c>
      <c r="B119" s="36" t="s">
        <v>97</v>
      </c>
      <c r="C119" s="40">
        <v>1</v>
      </c>
      <c r="D119" s="38" t="s">
        <v>36</v>
      </c>
      <c r="E119" s="37"/>
      <c r="F119" s="39">
        <f t="shared" si="6"/>
        <v>0</v>
      </c>
      <c r="G119" s="134"/>
    </row>
    <row r="120" spans="1:7" ht="12.75" customHeight="1">
      <c r="A120" s="35" t="s">
        <v>177</v>
      </c>
      <c r="B120" s="36" t="s">
        <v>98</v>
      </c>
      <c r="C120" s="40">
        <v>3</v>
      </c>
      <c r="D120" s="38" t="s">
        <v>36</v>
      </c>
      <c r="E120" s="37"/>
      <c r="F120" s="39">
        <f t="shared" si="6"/>
        <v>0</v>
      </c>
      <c r="G120" s="134"/>
    </row>
    <row r="121" spans="1:7" ht="12.75" customHeight="1">
      <c r="A121" s="35" t="s">
        <v>178</v>
      </c>
      <c r="B121" s="36" t="s">
        <v>99</v>
      </c>
      <c r="C121" s="40">
        <v>20</v>
      </c>
      <c r="D121" s="38" t="s">
        <v>17</v>
      </c>
      <c r="E121" s="37"/>
      <c r="F121" s="39">
        <f t="shared" si="6"/>
        <v>0</v>
      </c>
      <c r="G121" s="134"/>
    </row>
    <row r="122" spans="1:7" ht="12.75" customHeight="1">
      <c r="A122" s="35" t="s">
        <v>179</v>
      </c>
      <c r="B122" s="36" t="s">
        <v>100</v>
      </c>
      <c r="C122" s="40">
        <v>10</v>
      </c>
      <c r="D122" s="38" t="s">
        <v>17</v>
      </c>
      <c r="E122" s="37"/>
      <c r="F122" s="39">
        <f t="shared" si="6"/>
        <v>0</v>
      </c>
      <c r="G122" s="134"/>
    </row>
    <row r="123" spans="1:7" ht="12.75" customHeight="1">
      <c r="A123" s="35" t="s">
        <v>180</v>
      </c>
      <c r="B123" s="36" t="s">
        <v>101</v>
      </c>
      <c r="C123" s="40">
        <v>10</v>
      </c>
      <c r="D123" s="38" t="s">
        <v>17</v>
      </c>
      <c r="E123" s="37"/>
      <c r="F123" s="39">
        <f t="shared" si="6"/>
        <v>0</v>
      </c>
      <c r="G123" s="134"/>
    </row>
    <row r="124" spans="1:7" ht="12.75" customHeight="1">
      <c r="A124" s="35" t="s">
        <v>181</v>
      </c>
      <c r="B124" s="36" t="s">
        <v>102</v>
      </c>
      <c r="C124" s="40">
        <v>10</v>
      </c>
      <c r="D124" s="38" t="s">
        <v>17</v>
      </c>
      <c r="E124" s="37"/>
      <c r="F124" s="39">
        <f t="shared" si="6"/>
        <v>0</v>
      </c>
      <c r="G124" s="134"/>
    </row>
    <row r="125" spans="1:7" ht="12.75" customHeight="1" thickBot="1">
      <c r="A125" s="35" t="s">
        <v>182</v>
      </c>
      <c r="B125" s="36" t="s">
        <v>103</v>
      </c>
      <c r="C125" s="40">
        <v>3</v>
      </c>
      <c r="D125" s="38" t="s">
        <v>36</v>
      </c>
      <c r="E125" s="37"/>
      <c r="F125" s="39">
        <f t="shared" si="6"/>
        <v>0</v>
      </c>
      <c r="G125" s="134"/>
    </row>
    <row r="126" spans="1:7" ht="15" customHeight="1" thickBot="1" thickTop="1">
      <c r="A126" s="30"/>
      <c r="B126" s="31" t="s">
        <v>112</v>
      </c>
      <c r="C126" s="34"/>
      <c r="D126" s="33"/>
      <c r="E126" s="34"/>
      <c r="F126" s="23">
        <f>SUM(F113:F125)</f>
        <v>0</v>
      </c>
      <c r="G126" s="134"/>
    </row>
    <row r="127" spans="1:7" ht="15" customHeight="1" thickTop="1">
      <c r="A127" s="51" t="s">
        <v>94</v>
      </c>
      <c r="B127" s="68" t="s">
        <v>195</v>
      </c>
      <c r="C127" s="55"/>
      <c r="D127" s="54"/>
      <c r="E127" s="55"/>
      <c r="F127" s="56"/>
      <c r="G127" s="109"/>
    </row>
    <row r="128" spans="1:7" ht="12.75" customHeight="1">
      <c r="A128" s="35" t="s">
        <v>170</v>
      </c>
      <c r="B128" s="36" t="s">
        <v>283</v>
      </c>
      <c r="C128" s="40">
        <v>1</v>
      </c>
      <c r="D128" s="38" t="s">
        <v>69</v>
      </c>
      <c r="E128" s="37"/>
      <c r="F128" s="39">
        <f aca="true" t="shared" si="7" ref="F128:F137">C128*E128</f>
        <v>0</v>
      </c>
      <c r="G128" s="136"/>
    </row>
    <row r="129" spans="1:7" ht="12.75" customHeight="1">
      <c r="A129" s="35" t="s">
        <v>183</v>
      </c>
      <c r="B129" s="36" t="s">
        <v>147</v>
      </c>
      <c r="C129" s="40">
        <v>2</v>
      </c>
      <c r="D129" s="38" t="s">
        <v>69</v>
      </c>
      <c r="E129" s="37"/>
      <c r="F129" s="39">
        <f t="shared" si="7"/>
        <v>0</v>
      </c>
      <c r="G129" s="137"/>
    </row>
    <row r="130" spans="1:7" ht="12.75" customHeight="1">
      <c r="A130" s="35" t="s">
        <v>184</v>
      </c>
      <c r="B130" s="36" t="s">
        <v>148</v>
      </c>
      <c r="C130" s="40">
        <v>2</v>
      </c>
      <c r="D130" s="38" t="s">
        <v>36</v>
      </c>
      <c r="E130" s="37"/>
      <c r="F130" s="39">
        <f t="shared" si="7"/>
        <v>0</v>
      </c>
      <c r="G130" s="137"/>
    </row>
    <row r="131" spans="1:7" ht="12.75" customHeight="1">
      <c r="A131" s="35" t="s">
        <v>185</v>
      </c>
      <c r="B131" s="36" t="s">
        <v>196</v>
      </c>
      <c r="C131" s="40">
        <v>2</v>
      </c>
      <c r="D131" s="38" t="s">
        <v>36</v>
      </c>
      <c r="E131" s="37"/>
      <c r="F131" s="39">
        <f t="shared" si="7"/>
        <v>0</v>
      </c>
      <c r="G131" s="137"/>
    </row>
    <row r="132" spans="1:7" ht="12.75" customHeight="1">
      <c r="A132" s="35" t="s">
        <v>186</v>
      </c>
      <c r="B132" s="36" t="s">
        <v>197</v>
      </c>
      <c r="C132" s="40">
        <v>2</v>
      </c>
      <c r="D132" s="38" t="s">
        <v>36</v>
      </c>
      <c r="E132" s="37"/>
      <c r="F132" s="39">
        <f t="shared" si="7"/>
        <v>0</v>
      </c>
      <c r="G132" s="137"/>
    </row>
    <row r="133" spans="1:7" ht="12.75" customHeight="1">
      <c r="A133" s="35" t="s">
        <v>187</v>
      </c>
      <c r="B133" s="36" t="s">
        <v>198</v>
      </c>
      <c r="C133" s="40">
        <v>2</v>
      </c>
      <c r="D133" s="38" t="s">
        <v>36</v>
      </c>
      <c r="E133" s="37"/>
      <c r="F133" s="39">
        <f t="shared" si="7"/>
        <v>0</v>
      </c>
      <c r="G133" s="137"/>
    </row>
    <row r="134" spans="1:7" ht="12.75" customHeight="1">
      <c r="A134" s="35" t="s">
        <v>200</v>
      </c>
      <c r="B134" s="36" t="s">
        <v>199</v>
      </c>
      <c r="C134" s="40">
        <v>2</v>
      </c>
      <c r="D134" s="38" t="s">
        <v>36</v>
      </c>
      <c r="E134" s="37"/>
      <c r="F134" s="39">
        <f t="shared" si="7"/>
        <v>0</v>
      </c>
      <c r="G134" s="137"/>
    </row>
    <row r="135" spans="1:7" ht="12.75" customHeight="1">
      <c r="A135" s="35" t="s">
        <v>201</v>
      </c>
      <c r="B135" s="132" t="s">
        <v>250</v>
      </c>
      <c r="C135" s="40">
        <v>2</v>
      </c>
      <c r="D135" s="38" t="s">
        <v>36</v>
      </c>
      <c r="E135" s="37"/>
      <c r="F135" s="39">
        <f t="shared" si="7"/>
        <v>0</v>
      </c>
      <c r="G135" s="112"/>
    </row>
    <row r="136" spans="1:7" ht="12.75" customHeight="1">
      <c r="A136" s="35" t="s">
        <v>202</v>
      </c>
      <c r="B136" s="132" t="s">
        <v>251</v>
      </c>
      <c r="C136" s="40">
        <v>2</v>
      </c>
      <c r="D136" s="38" t="s">
        <v>36</v>
      </c>
      <c r="E136" s="37"/>
      <c r="F136" s="39">
        <f t="shared" si="7"/>
        <v>0</v>
      </c>
      <c r="G136" s="112"/>
    </row>
    <row r="137" spans="1:7" ht="12.75" customHeight="1" thickBot="1">
      <c r="A137" s="35" t="s">
        <v>203</v>
      </c>
      <c r="B137" s="133" t="s">
        <v>252</v>
      </c>
      <c r="C137" s="96">
        <v>2</v>
      </c>
      <c r="D137" s="38" t="s">
        <v>36</v>
      </c>
      <c r="E137" s="129"/>
      <c r="F137" s="39">
        <f t="shared" si="7"/>
        <v>0</v>
      </c>
      <c r="G137" s="112"/>
    </row>
    <row r="138" spans="1:7" ht="15" customHeight="1" thickBot="1" thickTop="1">
      <c r="A138" s="30"/>
      <c r="B138" s="31" t="s">
        <v>112</v>
      </c>
      <c r="C138" s="34"/>
      <c r="D138" s="33"/>
      <c r="E138" s="34"/>
      <c r="F138" s="23">
        <f>SUM(F128:F137)</f>
        <v>0</v>
      </c>
      <c r="G138" s="102"/>
    </row>
    <row r="139" spans="1:7" ht="15" customHeight="1" thickTop="1">
      <c r="A139" s="58">
        <v>12</v>
      </c>
      <c r="B139" s="59" t="s">
        <v>131</v>
      </c>
      <c r="C139" s="61"/>
      <c r="D139" s="60"/>
      <c r="E139" s="61"/>
      <c r="F139" s="57"/>
      <c r="G139" s="102"/>
    </row>
    <row r="140" spans="1:7" ht="15" customHeight="1">
      <c r="A140" s="51" t="s">
        <v>132</v>
      </c>
      <c r="B140" s="52" t="s">
        <v>155</v>
      </c>
      <c r="C140" s="55"/>
      <c r="D140" s="54"/>
      <c r="E140" s="55"/>
      <c r="F140" s="56"/>
      <c r="G140" s="102"/>
    </row>
    <row r="141" spans="1:7" ht="12.75" customHeight="1">
      <c r="A141" s="12" t="s">
        <v>153</v>
      </c>
      <c r="B141" s="24" t="s">
        <v>141</v>
      </c>
      <c r="C141" s="13">
        <v>48</v>
      </c>
      <c r="D141" s="14" t="s">
        <v>17</v>
      </c>
      <c r="E141" s="37"/>
      <c r="F141" s="16">
        <f aca="true" t="shared" si="8" ref="F141:F146">C141*E141</f>
        <v>0</v>
      </c>
      <c r="G141" s="102"/>
    </row>
    <row r="142" spans="1:7" ht="12.75" customHeight="1">
      <c r="A142" s="12" t="s">
        <v>154</v>
      </c>
      <c r="B142" s="24" t="s">
        <v>159</v>
      </c>
      <c r="C142" s="13">
        <v>2.23</v>
      </c>
      <c r="D142" s="14" t="s">
        <v>14</v>
      </c>
      <c r="E142" s="37"/>
      <c r="F142" s="16">
        <f t="shared" si="8"/>
        <v>0</v>
      </c>
      <c r="G142" s="102"/>
    </row>
    <row r="143" spans="1:7" ht="12.75" customHeight="1">
      <c r="A143" s="12" t="s">
        <v>156</v>
      </c>
      <c r="B143" s="24" t="s">
        <v>20</v>
      </c>
      <c r="C143" s="13">
        <v>333.6</v>
      </c>
      <c r="D143" s="14" t="s">
        <v>21</v>
      </c>
      <c r="E143" s="15"/>
      <c r="F143" s="16">
        <f t="shared" si="8"/>
        <v>0</v>
      </c>
      <c r="G143" s="102"/>
    </row>
    <row r="144" spans="1:7" ht="12.75" customHeight="1">
      <c r="A144" s="12" t="s">
        <v>157</v>
      </c>
      <c r="B144" s="24" t="s">
        <v>149</v>
      </c>
      <c r="C144" s="13">
        <v>4.17</v>
      </c>
      <c r="D144" s="14" t="s">
        <v>14</v>
      </c>
      <c r="E144" s="15"/>
      <c r="F144" s="16">
        <f t="shared" si="8"/>
        <v>0</v>
      </c>
      <c r="G144" s="102"/>
    </row>
    <row r="145" spans="1:7" ht="12.75" customHeight="1">
      <c r="A145" s="12" t="s">
        <v>158</v>
      </c>
      <c r="B145" s="24" t="s">
        <v>160</v>
      </c>
      <c r="C145" s="13">
        <v>81.84</v>
      </c>
      <c r="D145" s="14" t="s">
        <v>9</v>
      </c>
      <c r="E145" s="15"/>
      <c r="F145" s="16">
        <f t="shared" si="8"/>
        <v>0</v>
      </c>
      <c r="G145" s="102"/>
    </row>
    <row r="146" spans="1:7" ht="12.75" customHeight="1" thickBot="1">
      <c r="A146" s="12" t="s">
        <v>162</v>
      </c>
      <c r="B146" s="24" t="s">
        <v>161</v>
      </c>
      <c r="C146" s="13">
        <v>81.84</v>
      </c>
      <c r="D146" s="14" t="s">
        <v>9</v>
      </c>
      <c r="E146" s="37"/>
      <c r="F146" s="16">
        <f t="shared" si="8"/>
        <v>0</v>
      </c>
      <c r="G146" s="102"/>
    </row>
    <row r="147" spans="1:7" ht="15" customHeight="1" thickBot="1" thickTop="1">
      <c r="A147" s="30"/>
      <c r="B147" s="31" t="s">
        <v>112</v>
      </c>
      <c r="C147" s="34"/>
      <c r="D147" s="33"/>
      <c r="E147" s="34"/>
      <c r="F147" s="23">
        <f>SUM(F141:F146)</f>
        <v>0</v>
      </c>
      <c r="G147" s="102"/>
    </row>
    <row r="148" spans="1:7" ht="15" customHeight="1" thickTop="1">
      <c r="A148" s="51" t="s">
        <v>133</v>
      </c>
      <c r="B148" s="52" t="s">
        <v>282</v>
      </c>
      <c r="C148" s="55"/>
      <c r="D148" s="54"/>
      <c r="E148" s="55"/>
      <c r="F148" s="56"/>
      <c r="G148" s="102"/>
    </row>
    <row r="149" spans="1:7" ht="12.75" customHeight="1">
      <c r="A149" s="12" t="s">
        <v>163</v>
      </c>
      <c r="B149" s="24" t="s">
        <v>141</v>
      </c>
      <c r="C149" s="40">
        <v>15</v>
      </c>
      <c r="D149" s="14" t="s">
        <v>17</v>
      </c>
      <c r="E149" s="37"/>
      <c r="F149" s="16">
        <f aca="true" t="shared" si="9" ref="F149:F157">C149*E149</f>
        <v>0</v>
      </c>
      <c r="G149" s="102"/>
    </row>
    <row r="150" spans="1:7" ht="12.75" customHeight="1">
      <c r="A150" s="12" t="s">
        <v>164</v>
      </c>
      <c r="B150" s="24" t="s">
        <v>143</v>
      </c>
      <c r="C150" s="40">
        <v>0.6</v>
      </c>
      <c r="D150" s="14" t="s">
        <v>14</v>
      </c>
      <c r="E150" s="37"/>
      <c r="F150" s="16">
        <f t="shared" si="9"/>
        <v>0</v>
      </c>
      <c r="G150" s="102"/>
    </row>
    <row r="151" spans="1:7" ht="12.75" customHeight="1">
      <c r="A151" s="12" t="s">
        <v>275</v>
      </c>
      <c r="B151" s="24" t="s">
        <v>144</v>
      </c>
      <c r="C151" s="40">
        <v>64.2</v>
      </c>
      <c r="D151" s="14" t="s">
        <v>21</v>
      </c>
      <c r="E151" s="15"/>
      <c r="F151" s="16">
        <f t="shared" si="9"/>
        <v>0</v>
      </c>
      <c r="G151" s="102"/>
    </row>
    <row r="152" spans="1:7" ht="12.75" customHeight="1">
      <c r="A152" s="12" t="s">
        <v>276</v>
      </c>
      <c r="B152" s="24" t="s">
        <v>149</v>
      </c>
      <c r="C152" s="40">
        <v>1.07</v>
      </c>
      <c r="D152" s="14" t="s">
        <v>14</v>
      </c>
      <c r="E152" s="15"/>
      <c r="F152" s="16">
        <f t="shared" si="9"/>
        <v>0</v>
      </c>
      <c r="G152" s="102"/>
    </row>
    <row r="153" spans="1:7" ht="12.75" customHeight="1">
      <c r="A153" s="12" t="s">
        <v>277</v>
      </c>
      <c r="B153" s="25" t="s">
        <v>25</v>
      </c>
      <c r="C153" s="96">
        <v>8</v>
      </c>
      <c r="D153" s="27" t="s">
        <v>9</v>
      </c>
      <c r="E153" s="28"/>
      <c r="F153" s="16">
        <f t="shared" si="9"/>
        <v>0</v>
      </c>
      <c r="G153" s="102"/>
    </row>
    <row r="154" spans="1:7" ht="12.75" customHeight="1">
      <c r="A154" s="12" t="s">
        <v>278</v>
      </c>
      <c r="B154" s="24" t="s">
        <v>160</v>
      </c>
      <c r="C154" s="40">
        <v>7.2</v>
      </c>
      <c r="D154" s="14" t="s">
        <v>9</v>
      </c>
      <c r="E154" s="15"/>
      <c r="F154" s="16">
        <f t="shared" si="9"/>
        <v>0</v>
      </c>
      <c r="G154" s="102"/>
    </row>
    <row r="155" spans="1:7" ht="12.75" customHeight="1">
      <c r="A155" s="12" t="s">
        <v>279</v>
      </c>
      <c r="B155" s="24" t="s">
        <v>161</v>
      </c>
      <c r="C155" s="40">
        <v>14.4</v>
      </c>
      <c r="D155" s="14" t="s">
        <v>9</v>
      </c>
      <c r="E155" s="37"/>
      <c r="F155" s="16">
        <f t="shared" si="9"/>
        <v>0</v>
      </c>
      <c r="G155" s="102"/>
    </row>
    <row r="156" spans="1:7" ht="12.75" customHeight="1">
      <c r="A156" s="12" t="s">
        <v>280</v>
      </c>
      <c r="B156" s="24" t="s">
        <v>224</v>
      </c>
      <c r="C156" s="40">
        <v>12.8</v>
      </c>
      <c r="D156" s="14" t="s">
        <v>9</v>
      </c>
      <c r="E156" s="15"/>
      <c r="F156" s="16">
        <f t="shared" si="9"/>
        <v>0</v>
      </c>
      <c r="G156" s="102"/>
    </row>
    <row r="157" spans="1:7" ht="12.75" customHeight="1" thickBot="1">
      <c r="A157" s="12" t="s">
        <v>281</v>
      </c>
      <c r="B157" s="24" t="s">
        <v>266</v>
      </c>
      <c r="C157" s="40">
        <v>5.6</v>
      </c>
      <c r="D157" s="14" t="s">
        <v>9</v>
      </c>
      <c r="E157" s="15"/>
      <c r="F157" s="16">
        <f t="shared" si="9"/>
        <v>0</v>
      </c>
      <c r="G157" s="102"/>
    </row>
    <row r="158" spans="1:7" ht="15" customHeight="1" thickBot="1" thickTop="1">
      <c r="A158" s="30"/>
      <c r="B158" s="31" t="s">
        <v>112</v>
      </c>
      <c r="C158" s="34"/>
      <c r="D158" s="33"/>
      <c r="E158" s="34"/>
      <c r="F158" s="23">
        <f>SUM(F149:F157)</f>
        <v>0</v>
      </c>
      <c r="G158" s="102"/>
    </row>
    <row r="159" spans="1:7" ht="15" customHeight="1" thickTop="1">
      <c r="A159" s="51" t="s">
        <v>134</v>
      </c>
      <c r="B159" s="52" t="s">
        <v>225</v>
      </c>
      <c r="C159" s="55"/>
      <c r="D159" s="54"/>
      <c r="E159" s="55"/>
      <c r="F159" s="56"/>
      <c r="G159" s="102"/>
    </row>
    <row r="160" spans="1:7" ht="12.75" customHeight="1">
      <c r="A160" s="12" t="s">
        <v>165</v>
      </c>
      <c r="B160" s="24" t="s">
        <v>61</v>
      </c>
      <c r="C160" s="13">
        <f>C161+C164</f>
        <v>179.38</v>
      </c>
      <c r="D160" s="14" t="s">
        <v>9</v>
      </c>
      <c r="E160" s="37"/>
      <c r="F160" s="16">
        <f>C160*E160</f>
        <v>0</v>
      </c>
      <c r="G160" s="102"/>
    </row>
    <row r="161" spans="1:7" ht="12.75" customHeight="1">
      <c r="A161" s="12" t="s">
        <v>166</v>
      </c>
      <c r="B161" s="24" t="s">
        <v>317</v>
      </c>
      <c r="C161" s="13">
        <v>91.06</v>
      </c>
      <c r="D161" s="14" t="s">
        <v>9</v>
      </c>
      <c r="E161" s="37"/>
      <c r="F161" s="16">
        <f>C161*E161</f>
        <v>0</v>
      </c>
      <c r="G161" s="102"/>
    </row>
    <row r="162" spans="1:7" ht="12.75" customHeight="1">
      <c r="A162" s="12" t="s">
        <v>169</v>
      </c>
      <c r="B162" s="24" t="s">
        <v>272</v>
      </c>
      <c r="C162" s="13">
        <v>4.41</v>
      </c>
      <c r="D162" s="14" t="s">
        <v>14</v>
      </c>
      <c r="E162" s="37"/>
      <c r="F162" s="16">
        <f>C162*E162</f>
        <v>0</v>
      </c>
      <c r="G162" s="102"/>
    </row>
    <row r="163" spans="1:7" ht="12.75" customHeight="1">
      <c r="A163" s="12" t="s">
        <v>226</v>
      </c>
      <c r="B163" s="24" t="s">
        <v>273</v>
      </c>
      <c r="C163" s="13">
        <v>88.32</v>
      </c>
      <c r="D163" s="14" t="s">
        <v>9</v>
      </c>
      <c r="E163" s="37"/>
      <c r="F163" s="16">
        <f>C163*E163</f>
        <v>0</v>
      </c>
      <c r="G163" s="102"/>
    </row>
    <row r="164" spans="1:7" ht="12.75" customHeight="1" thickBot="1">
      <c r="A164" s="12" t="s">
        <v>227</v>
      </c>
      <c r="B164" s="24" t="s">
        <v>274</v>
      </c>
      <c r="C164" s="13">
        <v>88.32</v>
      </c>
      <c r="D164" s="14" t="s">
        <v>9</v>
      </c>
      <c r="E164" s="37"/>
      <c r="F164" s="16">
        <f>C164*E164</f>
        <v>0</v>
      </c>
      <c r="G164" s="102"/>
    </row>
    <row r="165" spans="1:7" ht="15" customHeight="1" thickBot="1" thickTop="1">
      <c r="A165" s="30"/>
      <c r="B165" s="31" t="s">
        <v>112</v>
      </c>
      <c r="C165" s="34"/>
      <c r="D165" s="33"/>
      <c r="E165" s="34"/>
      <c r="F165" s="23">
        <f>SUM(F160:F164)</f>
        <v>0</v>
      </c>
      <c r="G165" s="102"/>
    </row>
    <row r="166" spans="1:7" ht="15" customHeight="1" thickTop="1">
      <c r="A166" s="51" t="s">
        <v>135</v>
      </c>
      <c r="B166" s="52" t="s">
        <v>167</v>
      </c>
      <c r="C166" s="55"/>
      <c r="D166" s="54"/>
      <c r="E166" s="55"/>
      <c r="F166" s="56"/>
      <c r="G166" s="102"/>
    </row>
    <row r="167" spans="1:7" ht="12.75" customHeight="1" thickBot="1">
      <c r="A167" s="12" t="s">
        <v>168</v>
      </c>
      <c r="B167" s="24" t="s">
        <v>138</v>
      </c>
      <c r="C167" s="13">
        <v>26</v>
      </c>
      <c r="D167" s="14" t="s">
        <v>9</v>
      </c>
      <c r="E167" s="15"/>
      <c r="F167" s="16">
        <f>C167*E167</f>
        <v>0</v>
      </c>
      <c r="G167" s="102"/>
    </row>
    <row r="168" spans="1:7" ht="15" customHeight="1" thickBot="1" thickTop="1">
      <c r="A168" s="30"/>
      <c r="B168" s="31" t="s">
        <v>112</v>
      </c>
      <c r="C168" s="34"/>
      <c r="D168" s="33"/>
      <c r="E168" s="34"/>
      <c r="F168" s="23">
        <f>SUM(F167)</f>
        <v>0</v>
      </c>
      <c r="G168" s="102"/>
    </row>
    <row r="169" spans="1:7" ht="15" customHeight="1" thickTop="1">
      <c r="A169" s="51" t="s">
        <v>228</v>
      </c>
      <c r="B169" s="52" t="s">
        <v>229</v>
      </c>
      <c r="C169" s="55"/>
      <c r="D169" s="54"/>
      <c r="E169" s="55"/>
      <c r="F169" s="56"/>
      <c r="G169" s="102"/>
    </row>
    <row r="170" spans="1:7" ht="12.75" customHeight="1">
      <c r="A170" s="12" t="s">
        <v>232</v>
      </c>
      <c r="B170" s="24" t="s">
        <v>244</v>
      </c>
      <c r="C170" s="13">
        <v>1</v>
      </c>
      <c r="D170" s="14" t="s">
        <v>36</v>
      </c>
      <c r="E170" s="37"/>
      <c r="F170" s="16">
        <f aca="true" t="shared" si="10" ref="F170:F181">C170*E170</f>
        <v>0</v>
      </c>
      <c r="G170" s="102"/>
    </row>
    <row r="171" spans="1:7" ht="12.75" customHeight="1">
      <c r="A171" s="12" t="s">
        <v>233</v>
      </c>
      <c r="B171" s="24" t="s">
        <v>245</v>
      </c>
      <c r="C171" s="13">
        <v>1</v>
      </c>
      <c r="D171" s="14" t="s">
        <v>36</v>
      </c>
      <c r="E171" s="37"/>
      <c r="F171" s="16">
        <f t="shared" si="10"/>
        <v>0</v>
      </c>
      <c r="G171" s="102"/>
    </row>
    <row r="172" spans="1:7" ht="12.75" customHeight="1">
      <c r="A172" s="12" t="s">
        <v>234</v>
      </c>
      <c r="B172" s="24" t="s">
        <v>246</v>
      </c>
      <c r="C172" s="13">
        <v>1</v>
      </c>
      <c r="D172" s="14" t="s">
        <v>36</v>
      </c>
      <c r="E172" s="37"/>
      <c r="F172" s="16">
        <f t="shared" si="10"/>
        <v>0</v>
      </c>
      <c r="G172" s="102"/>
    </row>
    <row r="173" spans="1:7" ht="12.75" customHeight="1">
      <c r="A173" s="12" t="s">
        <v>235</v>
      </c>
      <c r="B173" s="24" t="s">
        <v>247</v>
      </c>
      <c r="C173" s="13">
        <v>1</v>
      </c>
      <c r="D173" s="14" t="s">
        <v>36</v>
      </c>
      <c r="E173" s="37"/>
      <c r="F173" s="16">
        <f t="shared" si="10"/>
        <v>0</v>
      </c>
      <c r="G173" s="102"/>
    </row>
    <row r="174" spans="1:7" ht="12.75" customHeight="1">
      <c r="A174" s="12" t="s">
        <v>236</v>
      </c>
      <c r="B174" s="24" t="s">
        <v>248</v>
      </c>
      <c r="C174" s="13">
        <v>1</v>
      </c>
      <c r="D174" s="14" t="s">
        <v>36</v>
      </c>
      <c r="E174" s="37"/>
      <c r="F174" s="16">
        <f t="shared" si="10"/>
        <v>0</v>
      </c>
      <c r="G174" s="102"/>
    </row>
    <row r="175" spans="1:7" ht="12.75" customHeight="1">
      <c r="A175" s="12" t="s">
        <v>237</v>
      </c>
      <c r="B175" s="24" t="s">
        <v>249</v>
      </c>
      <c r="C175" s="13">
        <v>1</v>
      </c>
      <c r="D175" s="14" t="s">
        <v>36</v>
      </c>
      <c r="E175" s="37"/>
      <c r="F175" s="16">
        <f t="shared" si="10"/>
        <v>0</v>
      </c>
      <c r="G175" s="102"/>
    </row>
    <row r="176" spans="1:7" ht="12.75" customHeight="1">
      <c r="A176" s="12" t="s">
        <v>238</v>
      </c>
      <c r="B176" s="24" t="s">
        <v>254</v>
      </c>
      <c r="C176" s="13">
        <v>1</v>
      </c>
      <c r="D176" s="14" t="s">
        <v>36</v>
      </c>
      <c r="E176" s="37"/>
      <c r="F176" s="16">
        <f t="shared" si="10"/>
        <v>0</v>
      </c>
      <c r="G176" s="102"/>
    </row>
    <row r="177" spans="1:7" ht="12.75" customHeight="1">
      <c r="A177" s="12" t="s">
        <v>239</v>
      </c>
      <c r="B177" s="24" t="s">
        <v>255</v>
      </c>
      <c r="C177" s="13">
        <v>1</v>
      </c>
      <c r="D177" s="14" t="s">
        <v>36</v>
      </c>
      <c r="E177" s="37"/>
      <c r="F177" s="16">
        <f t="shared" si="10"/>
        <v>0</v>
      </c>
      <c r="G177" s="102"/>
    </row>
    <row r="178" spans="1:7" ht="12.75" customHeight="1">
      <c r="A178" s="12" t="s">
        <v>240</v>
      </c>
      <c r="B178" s="24" t="s">
        <v>256</v>
      </c>
      <c r="C178" s="13">
        <v>1</v>
      </c>
      <c r="D178" s="14" t="s">
        <v>36</v>
      </c>
      <c r="E178" s="37"/>
      <c r="F178" s="16">
        <f t="shared" si="10"/>
        <v>0</v>
      </c>
      <c r="G178" s="102"/>
    </row>
    <row r="179" spans="1:7" ht="12.75" customHeight="1">
      <c r="A179" s="12" t="s">
        <v>241</v>
      </c>
      <c r="B179" s="24" t="s">
        <v>257</v>
      </c>
      <c r="C179" s="13">
        <v>1</v>
      </c>
      <c r="D179" s="14" t="s">
        <v>36</v>
      </c>
      <c r="E179" s="37"/>
      <c r="F179" s="16">
        <f t="shared" si="10"/>
        <v>0</v>
      </c>
      <c r="G179" s="102"/>
    </row>
    <row r="180" spans="1:7" ht="12.75" customHeight="1">
      <c r="A180" s="12" t="s">
        <v>242</v>
      </c>
      <c r="B180" s="24" t="s">
        <v>284</v>
      </c>
      <c r="C180" s="171">
        <v>1</v>
      </c>
      <c r="D180" s="172" t="s">
        <v>36</v>
      </c>
      <c r="E180" s="173"/>
      <c r="F180" s="16">
        <f t="shared" si="10"/>
        <v>0</v>
      </c>
      <c r="G180" s="102"/>
    </row>
    <row r="181" spans="1:7" ht="12.75" customHeight="1" thickBot="1">
      <c r="A181" s="12" t="s">
        <v>243</v>
      </c>
      <c r="B181" s="166" t="s">
        <v>253</v>
      </c>
      <c r="C181" s="167">
        <v>4</v>
      </c>
      <c r="D181" s="168" t="s">
        <v>36</v>
      </c>
      <c r="E181" s="170"/>
      <c r="F181" s="169">
        <f t="shared" si="10"/>
        <v>0</v>
      </c>
      <c r="G181" s="102"/>
    </row>
    <row r="182" spans="1:6" ht="15" customHeight="1" thickBot="1" thickTop="1">
      <c r="A182" s="30"/>
      <c r="B182" s="31" t="s">
        <v>112</v>
      </c>
      <c r="C182" s="34"/>
      <c r="D182" s="33"/>
      <c r="E182" s="34"/>
      <c r="F182" s="23">
        <f>SUM(F170:F181)</f>
        <v>0</v>
      </c>
    </row>
    <row r="183" spans="1:7" ht="19.5" customHeight="1" thickBot="1" thickTop="1">
      <c r="A183" s="69"/>
      <c r="B183" s="70" t="s">
        <v>114</v>
      </c>
      <c r="C183" s="71"/>
      <c r="D183" s="72"/>
      <c r="E183" s="73"/>
      <c r="F183" s="74">
        <f>SUM(F22+F30+F40+F47+F52+F64+F70+F75+F84+F110+F126+F138+F147+F158+F165+F168+F182)</f>
        <v>0</v>
      </c>
      <c r="G183" s="41"/>
    </row>
    <row r="184" spans="1:7" ht="9" customHeight="1" thickTop="1">
      <c r="A184" s="42"/>
      <c r="B184" s="43"/>
      <c r="C184" s="44"/>
      <c r="D184" s="45"/>
      <c r="E184" s="44"/>
      <c r="F184" s="46"/>
      <c r="G184" s="47"/>
    </row>
    <row r="185" spans="1:7" ht="9" customHeight="1">
      <c r="A185" s="48"/>
      <c r="B185" s="43"/>
      <c r="C185" s="44"/>
      <c r="D185" s="45"/>
      <c r="E185" s="44"/>
      <c r="F185" s="46"/>
      <c r="G185" s="47"/>
    </row>
    <row r="186" spans="1:7" ht="9" customHeight="1">
      <c r="A186" s="48"/>
      <c r="B186" s="43"/>
      <c r="C186" s="44"/>
      <c r="D186" s="45"/>
      <c r="E186" s="44"/>
      <c r="F186" s="46"/>
      <c r="G186" s="47"/>
    </row>
    <row r="187" spans="2:6" ht="12.75">
      <c r="B187" s="50"/>
      <c r="C187" s="218"/>
      <c r="D187" s="218"/>
      <c r="E187" s="218"/>
      <c r="F187" s="218"/>
    </row>
    <row r="188" spans="2:6" ht="12.75">
      <c r="B188" s="219"/>
      <c r="C188" s="220"/>
      <c r="D188" s="220"/>
      <c r="E188" s="220"/>
      <c r="F188" s="50"/>
    </row>
    <row r="189" spans="2:5" ht="12.75">
      <c r="B189" s="114"/>
      <c r="C189" s="3"/>
      <c r="D189" s="49"/>
      <c r="E189" s="49"/>
    </row>
    <row r="190" spans="2:5" ht="12.75">
      <c r="B190" s="114"/>
      <c r="C190" s="3"/>
      <c r="D190" s="49"/>
      <c r="E190" s="49"/>
    </row>
    <row r="194" spans="1:4" ht="12.75">
      <c r="A194" s="103"/>
      <c r="B194" s="103"/>
      <c r="C194" s="50"/>
      <c r="D194" s="50"/>
    </row>
    <row r="195" spans="1:4" ht="12.75">
      <c r="A195" s="50"/>
      <c r="B195" s="50"/>
      <c r="C195" s="50"/>
      <c r="D195" s="50"/>
    </row>
    <row r="196" spans="1:4" ht="12.75">
      <c r="A196" s="50"/>
      <c r="B196" s="50"/>
      <c r="C196" s="50"/>
      <c r="D196" s="50"/>
    </row>
    <row r="197" spans="1:4" ht="12.75">
      <c r="A197" s="50"/>
      <c r="B197" s="50"/>
      <c r="C197" s="50"/>
      <c r="D197" s="50"/>
    </row>
  </sheetData>
  <sheetProtection/>
  <mergeCells count="12">
    <mergeCell ref="A50:A51"/>
    <mergeCell ref="E12:F12"/>
    <mergeCell ref="A9:E9"/>
    <mergeCell ref="A10:E10"/>
    <mergeCell ref="C50:C51"/>
    <mergeCell ref="D50:D51"/>
    <mergeCell ref="E50:E51"/>
    <mergeCell ref="F50:F51"/>
    <mergeCell ref="B3:E3"/>
    <mergeCell ref="B4:E4"/>
    <mergeCell ref="A6:F6"/>
    <mergeCell ref="A8:F8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5" r:id="rId1"/>
  <rowBreaks count="2" manualBreakCount="2">
    <brk id="75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H65335"/>
  <sheetViews>
    <sheetView showGridLines="0" zoomScale="70" zoomScaleNormal="70" zoomScalePageLayoutView="0" workbookViewId="0" topLeftCell="C1">
      <selection activeCell="L51" sqref="L51"/>
    </sheetView>
  </sheetViews>
  <sheetFormatPr defaultColWidth="9.140625" defaultRowHeight="12.75"/>
  <cols>
    <col min="1" max="1" width="1.8515625" style="75" hidden="1" customWidth="1"/>
    <col min="2" max="2" width="6.28125" style="75" customWidth="1"/>
    <col min="3" max="3" width="58.7109375" style="75" customWidth="1"/>
    <col min="4" max="4" width="8.7109375" style="75" customWidth="1"/>
    <col min="5" max="5" width="6.57421875" style="75" customWidth="1"/>
    <col min="6" max="12" width="17.7109375" style="75" customWidth="1"/>
    <col min="13" max="13" width="1.421875" style="75" customWidth="1"/>
    <col min="14" max="16384" width="9.140625" style="75" customWidth="1"/>
  </cols>
  <sheetData>
    <row r="2" ht="13.5" thickBot="1"/>
    <row r="3" spans="2:12" ht="18" customHeight="1" thickTop="1">
      <c r="B3" s="76"/>
      <c r="C3" s="77"/>
      <c r="D3" s="78"/>
      <c r="E3" s="79"/>
      <c r="F3" s="78"/>
      <c r="G3" s="202" t="s">
        <v>117</v>
      </c>
      <c r="H3" s="203"/>
      <c r="I3" s="203"/>
      <c r="J3" s="203"/>
      <c r="K3" s="203"/>
      <c r="L3" s="204"/>
    </row>
    <row r="4" spans="2:12" ht="18" customHeight="1">
      <c r="B4" s="80"/>
      <c r="C4" s="210"/>
      <c r="D4" s="210"/>
      <c r="E4" s="210"/>
      <c r="F4" s="210"/>
      <c r="G4" s="199" t="s">
        <v>209</v>
      </c>
      <c r="H4" s="200"/>
      <c r="I4" s="200"/>
      <c r="J4" s="200"/>
      <c r="K4" s="200"/>
      <c r="L4" s="81"/>
    </row>
    <row r="5" spans="2:12" ht="18" customHeight="1">
      <c r="B5" s="80"/>
      <c r="C5" s="211"/>
      <c r="D5" s="211"/>
      <c r="E5" s="211"/>
      <c r="F5" s="211"/>
      <c r="G5" s="199" t="s">
        <v>312</v>
      </c>
      <c r="H5" s="200"/>
      <c r="I5" s="200"/>
      <c r="J5" s="200"/>
      <c r="K5" s="200"/>
      <c r="L5" s="201"/>
    </row>
    <row r="6" spans="2:12" ht="18" customHeight="1" thickBot="1">
      <c r="B6" s="80"/>
      <c r="C6" s="82"/>
      <c r="D6" s="82"/>
      <c r="E6" s="82"/>
      <c r="F6" s="82"/>
      <c r="G6" s="213" t="s">
        <v>313</v>
      </c>
      <c r="H6" s="214"/>
      <c r="I6" s="214"/>
      <c r="J6" s="214"/>
      <c r="K6" s="214"/>
      <c r="L6" s="215"/>
    </row>
    <row r="7" spans="2:18" ht="15" customHeight="1" thickTop="1">
      <c r="B7" s="84" t="s">
        <v>1</v>
      </c>
      <c r="C7" s="176" t="s">
        <v>208</v>
      </c>
      <c r="D7" s="85" t="s">
        <v>3</v>
      </c>
      <c r="E7" s="84" t="s">
        <v>104</v>
      </c>
      <c r="F7" s="85" t="s">
        <v>105</v>
      </c>
      <c r="G7" s="206" t="s">
        <v>106</v>
      </c>
      <c r="H7" s="206"/>
      <c r="I7" s="206"/>
      <c r="J7" s="206"/>
      <c r="K7" s="206"/>
      <c r="L7" s="86" t="s">
        <v>6</v>
      </c>
      <c r="N7" s="212"/>
      <c r="O7" s="212"/>
      <c r="P7" s="212"/>
      <c r="Q7" s="212"/>
      <c r="R7" s="212"/>
    </row>
    <row r="8" spans="2:12" ht="15" customHeight="1" thickBot="1">
      <c r="B8" s="87"/>
      <c r="C8" s="178"/>
      <c r="D8" s="88"/>
      <c r="E8" s="89"/>
      <c r="F8" s="88" t="s">
        <v>107</v>
      </c>
      <c r="G8" s="207" t="s">
        <v>311</v>
      </c>
      <c r="H8" s="207"/>
      <c r="I8" s="207"/>
      <c r="J8" s="207"/>
      <c r="K8" s="207"/>
      <c r="L8" s="90" t="s">
        <v>107</v>
      </c>
    </row>
    <row r="9" spans="2:12" ht="15" customHeight="1" thickTop="1">
      <c r="B9" s="91"/>
      <c r="C9" s="177" t="s">
        <v>108</v>
      </c>
      <c r="D9" s="92"/>
      <c r="E9" s="93"/>
      <c r="F9" s="144"/>
      <c r="G9" s="145" t="s">
        <v>109</v>
      </c>
      <c r="H9" s="94" t="s">
        <v>110</v>
      </c>
      <c r="I9" s="94" t="s">
        <v>111</v>
      </c>
      <c r="J9" s="94" t="s">
        <v>116</v>
      </c>
      <c r="K9" s="94" t="s">
        <v>310</v>
      </c>
      <c r="L9" s="95"/>
    </row>
    <row r="10" spans="2:13" ht="19.5" customHeight="1">
      <c r="B10" s="146"/>
      <c r="C10" s="147" t="s">
        <v>309</v>
      </c>
      <c r="D10" s="148"/>
      <c r="E10" s="149"/>
      <c r="F10" s="150"/>
      <c r="G10" s="151"/>
      <c r="H10" s="152"/>
      <c r="I10" s="152"/>
      <c r="J10" s="152"/>
      <c r="K10" s="153"/>
      <c r="L10" s="154"/>
      <c r="M10" s="80"/>
    </row>
    <row r="11" spans="2:13" ht="12.75" customHeight="1">
      <c r="B11" s="155">
        <v>1</v>
      </c>
      <c r="C11" s="36" t="s">
        <v>7</v>
      </c>
      <c r="D11" s="40">
        <v>1</v>
      </c>
      <c r="E11" s="38" t="s">
        <v>69</v>
      </c>
      <c r="F11" s="221">
        <f>'orçamento branco'!F22</f>
        <v>0</v>
      </c>
      <c r="G11" s="222">
        <f>F11</f>
        <v>0</v>
      </c>
      <c r="H11" s="223"/>
      <c r="I11" s="223"/>
      <c r="J11" s="223"/>
      <c r="K11" s="224"/>
      <c r="L11" s="225">
        <f>SUM(G11:K11)</f>
        <v>0</v>
      </c>
      <c r="M11" s="80"/>
    </row>
    <row r="12" spans="2:13" ht="5.25" customHeight="1">
      <c r="B12" s="155"/>
      <c r="C12" s="36"/>
      <c r="D12" s="40"/>
      <c r="E12" s="38"/>
      <c r="F12" s="226"/>
      <c r="G12" s="227"/>
      <c r="H12" s="228"/>
      <c r="I12" s="228"/>
      <c r="J12" s="228"/>
      <c r="K12" s="229"/>
      <c r="L12" s="225"/>
      <c r="M12" s="80"/>
    </row>
    <row r="13" spans="2:13" ht="12.75" customHeight="1">
      <c r="B13" s="155">
        <v>2</v>
      </c>
      <c r="C13" s="36" t="s">
        <v>15</v>
      </c>
      <c r="D13" s="40">
        <v>1</v>
      </c>
      <c r="E13" s="38" t="s">
        <v>69</v>
      </c>
      <c r="F13" s="226">
        <f>'orçamento branco'!F30</f>
        <v>0</v>
      </c>
      <c r="G13" s="222">
        <f>F13</f>
        <v>0</v>
      </c>
      <c r="H13" s="223"/>
      <c r="I13" s="223"/>
      <c r="J13" s="223"/>
      <c r="K13" s="224"/>
      <c r="L13" s="225">
        <f>SUM(G13:K13)</f>
        <v>0</v>
      </c>
      <c r="M13" s="80"/>
    </row>
    <row r="14" spans="2:13" ht="5.25" customHeight="1">
      <c r="B14" s="155"/>
      <c r="C14" s="36"/>
      <c r="D14" s="138"/>
      <c r="E14" s="139"/>
      <c r="F14" s="230"/>
      <c r="G14" s="231"/>
      <c r="H14" s="223"/>
      <c r="I14" s="223"/>
      <c r="J14" s="223"/>
      <c r="K14" s="224"/>
      <c r="L14" s="225"/>
      <c r="M14" s="80"/>
    </row>
    <row r="15" spans="2:13" ht="12.75" customHeight="1">
      <c r="B15" s="155">
        <v>3</v>
      </c>
      <c r="C15" s="36" t="s">
        <v>26</v>
      </c>
      <c r="D15" s="138">
        <v>1</v>
      </c>
      <c r="E15" s="38" t="s">
        <v>69</v>
      </c>
      <c r="F15" s="230">
        <f>'orçamento branco'!F40</f>
        <v>0</v>
      </c>
      <c r="G15" s="232">
        <f>'orçamento branco'!F33+'orçamento branco'!F34+'orçamento branco'!F35+'orçamento branco'!G32</f>
        <v>0</v>
      </c>
      <c r="H15" s="223">
        <f>'orçamento branco'!G32+'orçamento branco'!F36+'orçamento branco'!F37+'orçamento branco'!F38</f>
        <v>0</v>
      </c>
      <c r="I15" s="223"/>
      <c r="J15" s="223"/>
      <c r="K15" s="224">
        <f>'orçamento branco'!F39</f>
        <v>0</v>
      </c>
      <c r="L15" s="225">
        <f>SUM(G15:K15)</f>
        <v>0</v>
      </c>
      <c r="M15" s="80"/>
    </row>
    <row r="16" spans="2:13" ht="5.25" customHeight="1">
      <c r="B16" s="155"/>
      <c r="C16" s="36"/>
      <c r="D16" s="138"/>
      <c r="E16" s="139"/>
      <c r="F16" s="230"/>
      <c r="G16" s="231"/>
      <c r="H16" s="233"/>
      <c r="I16" s="223"/>
      <c r="J16" s="223"/>
      <c r="K16" s="234"/>
      <c r="L16" s="225"/>
      <c r="M16" s="80"/>
    </row>
    <row r="17" spans="2:13" ht="12.75" customHeight="1">
      <c r="B17" s="156" t="s">
        <v>33</v>
      </c>
      <c r="C17" s="24" t="s">
        <v>189</v>
      </c>
      <c r="D17" s="13">
        <v>1</v>
      </c>
      <c r="E17" s="38" t="s">
        <v>69</v>
      </c>
      <c r="F17" s="235">
        <f>'orçamento branco'!F43+'orçamento branco'!F44</f>
        <v>0</v>
      </c>
      <c r="G17" s="222"/>
      <c r="H17" s="223"/>
      <c r="I17" s="223">
        <f>'orçamento branco'!F43+'orçamento branco'!F44</f>
        <v>0</v>
      </c>
      <c r="J17" s="223"/>
      <c r="K17" s="224"/>
      <c r="L17" s="225">
        <f>SUM(G17:K17)</f>
        <v>0</v>
      </c>
      <c r="M17" s="80"/>
    </row>
    <row r="18" spans="2:13" ht="5.25" customHeight="1">
      <c r="B18" s="157"/>
      <c r="C18" s="24"/>
      <c r="D18" s="13"/>
      <c r="E18" s="14"/>
      <c r="F18" s="226"/>
      <c r="G18" s="236"/>
      <c r="H18" s="228"/>
      <c r="I18" s="237"/>
      <c r="J18" s="228"/>
      <c r="K18" s="229"/>
      <c r="L18" s="225"/>
      <c r="M18" s="80"/>
    </row>
    <row r="19" spans="2:13" ht="12.75" customHeight="1">
      <c r="B19" s="156" t="s">
        <v>34</v>
      </c>
      <c r="C19" s="24" t="s">
        <v>190</v>
      </c>
      <c r="D19" s="13">
        <v>1</v>
      </c>
      <c r="E19" s="38" t="s">
        <v>69</v>
      </c>
      <c r="F19" s="235">
        <f>'orçamento branco'!F46</f>
        <v>0</v>
      </c>
      <c r="G19" s="222"/>
      <c r="H19" s="223"/>
      <c r="I19" s="223">
        <f>'orçamento branco'!F46</f>
        <v>0</v>
      </c>
      <c r="J19" s="223"/>
      <c r="K19" s="224"/>
      <c r="L19" s="225">
        <f>SUM(G19:K19)</f>
        <v>0</v>
      </c>
      <c r="M19" s="80"/>
    </row>
    <row r="20" spans="2:13" ht="5.25" customHeight="1">
      <c r="B20" s="157"/>
      <c r="C20" s="24"/>
      <c r="D20" s="13"/>
      <c r="E20" s="14"/>
      <c r="F20" s="226"/>
      <c r="G20" s="238"/>
      <c r="H20" s="228"/>
      <c r="I20" s="237"/>
      <c r="J20" s="228"/>
      <c r="K20" s="229"/>
      <c r="L20" s="225"/>
      <c r="M20" s="80"/>
    </row>
    <row r="21" spans="2:13" ht="12.75" customHeight="1">
      <c r="B21" s="156">
        <v>5</v>
      </c>
      <c r="C21" s="24" t="s">
        <v>308</v>
      </c>
      <c r="D21" s="13">
        <v>1</v>
      </c>
      <c r="E21" s="38" t="s">
        <v>69</v>
      </c>
      <c r="F21" s="235">
        <f>'orçamento branco'!F52</f>
        <v>0</v>
      </c>
      <c r="G21" s="232"/>
      <c r="H21" s="223"/>
      <c r="I21" s="228"/>
      <c r="J21" s="228"/>
      <c r="K21" s="224">
        <f>F21</f>
        <v>0</v>
      </c>
      <c r="L21" s="225">
        <f>SUM(G21:K21)</f>
        <v>0</v>
      </c>
      <c r="M21" s="80"/>
    </row>
    <row r="22" spans="2:13" ht="5.25" customHeight="1">
      <c r="B22" s="157"/>
      <c r="C22" s="24"/>
      <c r="D22" s="13"/>
      <c r="E22" s="14"/>
      <c r="F22" s="226"/>
      <c r="G22" s="232"/>
      <c r="H22" s="223"/>
      <c r="I22" s="228"/>
      <c r="J22" s="228"/>
      <c r="K22" s="239"/>
      <c r="L22" s="225"/>
      <c r="M22" s="80"/>
    </row>
    <row r="23" spans="2:13" ht="12.75" customHeight="1">
      <c r="B23" s="155">
        <v>6</v>
      </c>
      <c r="C23" s="36" t="s">
        <v>38</v>
      </c>
      <c r="D23" s="40">
        <v>1</v>
      </c>
      <c r="E23" s="38" t="s">
        <v>69</v>
      </c>
      <c r="F23" s="226">
        <f>'orçamento branco'!F64</f>
        <v>0</v>
      </c>
      <c r="G23" s="236"/>
      <c r="H23" s="228">
        <f>'orçamento branco'!F54+'orçamento branco'!F55+'orçamento branco'!F56+'orçamento branco'!F57+'orçamento branco'!F58</f>
        <v>0</v>
      </c>
      <c r="I23" s="228">
        <f>'orçamento branco'!F59+'orçamento branco'!F60+'orçamento branco'!F61+'orçamento branco'!F62+'orçamento branco'!F63</f>
        <v>0</v>
      </c>
      <c r="J23" s="228"/>
      <c r="K23" s="224"/>
      <c r="L23" s="225">
        <f>SUM(G23:K23)</f>
        <v>0</v>
      </c>
      <c r="M23" s="80"/>
    </row>
    <row r="24" spans="2:13" ht="5.25" customHeight="1">
      <c r="B24" s="158"/>
      <c r="C24" s="36"/>
      <c r="D24" s="40"/>
      <c r="E24" s="38"/>
      <c r="F24" s="226"/>
      <c r="G24" s="236"/>
      <c r="H24" s="237"/>
      <c r="I24" s="237"/>
      <c r="J24" s="228"/>
      <c r="K24" s="229"/>
      <c r="L24" s="225"/>
      <c r="M24" s="80"/>
    </row>
    <row r="25" spans="2:13" ht="12.75" customHeight="1">
      <c r="B25" s="156">
        <v>7</v>
      </c>
      <c r="C25" s="24" t="s">
        <v>49</v>
      </c>
      <c r="D25" s="13">
        <v>1</v>
      </c>
      <c r="E25" s="38" t="s">
        <v>69</v>
      </c>
      <c r="F25" s="235">
        <f>'orçamento branco'!F70</f>
        <v>0</v>
      </c>
      <c r="G25" s="236"/>
      <c r="H25" s="228"/>
      <c r="I25" s="228">
        <f>'orçamento branco'!F70</f>
        <v>0</v>
      </c>
      <c r="J25" s="228"/>
      <c r="K25" s="229"/>
      <c r="L25" s="225">
        <f>SUM(G25:K25)</f>
        <v>0</v>
      </c>
      <c r="M25" s="80"/>
    </row>
    <row r="26" spans="2:13" ht="5.25" customHeight="1">
      <c r="B26" s="156"/>
      <c r="C26" s="140"/>
      <c r="D26" s="13"/>
      <c r="E26" s="14"/>
      <c r="F26" s="235"/>
      <c r="G26" s="236"/>
      <c r="H26" s="228"/>
      <c r="I26" s="237"/>
      <c r="J26" s="228"/>
      <c r="K26" s="229"/>
      <c r="L26" s="225"/>
      <c r="M26" s="80"/>
    </row>
    <row r="27" spans="2:13" ht="12.75" customHeight="1">
      <c r="B27" s="156">
        <v>8</v>
      </c>
      <c r="C27" s="140" t="s">
        <v>55</v>
      </c>
      <c r="D27" s="13">
        <v>1</v>
      </c>
      <c r="E27" s="38" t="s">
        <v>69</v>
      </c>
      <c r="F27" s="235">
        <f>'orçamento branco'!F75</f>
        <v>0</v>
      </c>
      <c r="G27" s="236"/>
      <c r="H27" s="228"/>
      <c r="I27" s="228"/>
      <c r="J27" s="228"/>
      <c r="K27" s="229">
        <f>F27</f>
        <v>0</v>
      </c>
      <c r="L27" s="225">
        <f>SUM(G27:K27)</f>
        <v>0</v>
      </c>
      <c r="M27" s="80"/>
    </row>
    <row r="28" spans="2:13" ht="5.25" customHeight="1">
      <c r="B28" s="157"/>
      <c r="C28" s="24"/>
      <c r="D28" s="13"/>
      <c r="E28" s="14"/>
      <c r="F28" s="226"/>
      <c r="G28" s="236"/>
      <c r="H28" s="228"/>
      <c r="I28" s="228"/>
      <c r="J28" s="228"/>
      <c r="K28" s="229"/>
      <c r="L28" s="225"/>
      <c r="M28" s="80"/>
    </row>
    <row r="29" spans="2:13" ht="12.75" customHeight="1">
      <c r="B29" s="156">
        <v>9</v>
      </c>
      <c r="C29" s="140" t="s">
        <v>59</v>
      </c>
      <c r="D29" s="13">
        <v>1</v>
      </c>
      <c r="E29" s="38" t="s">
        <v>69</v>
      </c>
      <c r="F29" s="235">
        <f>'orçamento branco'!F84</f>
        <v>0</v>
      </c>
      <c r="G29" s="236"/>
      <c r="H29" s="228"/>
      <c r="I29" s="228">
        <f>'orçamento branco'!F84</f>
        <v>0</v>
      </c>
      <c r="J29" s="228"/>
      <c r="K29" s="229"/>
      <c r="L29" s="225">
        <f>SUM(G29:K29)</f>
        <v>0</v>
      </c>
      <c r="M29" s="80"/>
    </row>
    <row r="30" spans="2:13" ht="5.25" customHeight="1">
      <c r="B30" s="157"/>
      <c r="C30" s="24"/>
      <c r="D30" s="13"/>
      <c r="E30" s="14"/>
      <c r="F30" s="226"/>
      <c r="G30" s="236"/>
      <c r="H30" s="228"/>
      <c r="I30" s="237"/>
      <c r="J30" s="228"/>
      <c r="K30" s="229"/>
      <c r="L30" s="225"/>
      <c r="M30" s="80"/>
    </row>
    <row r="31" spans="2:13" ht="12.75" customHeight="1">
      <c r="B31" s="156">
        <v>10</v>
      </c>
      <c r="C31" s="140" t="s">
        <v>127</v>
      </c>
      <c r="D31" s="13">
        <v>1</v>
      </c>
      <c r="E31" s="38" t="s">
        <v>69</v>
      </c>
      <c r="F31" s="235">
        <f>'orçamento branco'!F110</f>
        <v>0</v>
      </c>
      <c r="G31" s="236"/>
      <c r="H31" s="228"/>
      <c r="I31" s="228">
        <f>F31/3</f>
        <v>0</v>
      </c>
      <c r="J31" s="228">
        <f>F31/3</f>
        <v>0</v>
      </c>
      <c r="K31" s="229">
        <f>F31/3</f>
        <v>0</v>
      </c>
      <c r="L31" s="225">
        <f>SUM(G31:K31)</f>
        <v>0</v>
      </c>
      <c r="M31" s="80"/>
    </row>
    <row r="32" spans="2:13" ht="5.25" customHeight="1">
      <c r="B32" s="156"/>
      <c r="C32" s="140"/>
      <c r="D32" s="13"/>
      <c r="E32" s="141"/>
      <c r="F32" s="235"/>
      <c r="G32" s="236"/>
      <c r="H32" s="228"/>
      <c r="I32" s="237"/>
      <c r="J32" s="237"/>
      <c r="K32" s="239"/>
      <c r="L32" s="225"/>
      <c r="M32" s="80"/>
    </row>
    <row r="33" spans="2:14" ht="12.75" customHeight="1">
      <c r="B33" s="155" t="s">
        <v>92</v>
      </c>
      <c r="C33" s="142" t="s">
        <v>129</v>
      </c>
      <c r="D33" s="40">
        <v>1</v>
      </c>
      <c r="E33" s="38" t="s">
        <v>69</v>
      </c>
      <c r="F33" s="226">
        <f>'orçamento branco'!F126</f>
        <v>0</v>
      </c>
      <c r="G33" s="236"/>
      <c r="H33" s="228"/>
      <c r="I33" s="228">
        <f>F33/3</f>
        <v>0</v>
      </c>
      <c r="J33" s="228">
        <f>F33/3</f>
        <v>0</v>
      </c>
      <c r="K33" s="229">
        <f>F33/3</f>
        <v>0</v>
      </c>
      <c r="L33" s="225">
        <f>SUM(G33:K33)</f>
        <v>0</v>
      </c>
      <c r="M33" s="80"/>
      <c r="N33" s="83"/>
    </row>
    <row r="34" spans="2:14" ht="5.25" customHeight="1">
      <c r="B34" s="158"/>
      <c r="C34" s="36"/>
      <c r="D34" s="40"/>
      <c r="E34" s="38"/>
      <c r="F34" s="226"/>
      <c r="G34" s="236"/>
      <c r="H34" s="228"/>
      <c r="I34" s="237"/>
      <c r="J34" s="237"/>
      <c r="K34" s="239"/>
      <c r="L34" s="225"/>
      <c r="M34" s="80"/>
      <c r="N34" s="83"/>
    </row>
    <row r="35" spans="2:60" s="122" customFormat="1" ht="12" customHeight="1">
      <c r="B35" s="158" t="s">
        <v>94</v>
      </c>
      <c r="C35" s="36" t="s">
        <v>195</v>
      </c>
      <c r="D35" s="40">
        <v>1</v>
      </c>
      <c r="E35" s="38" t="s">
        <v>69</v>
      </c>
      <c r="F35" s="226">
        <f>'orçamento branco'!F138</f>
        <v>0</v>
      </c>
      <c r="G35" s="236"/>
      <c r="H35" s="228"/>
      <c r="I35" s="228"/>
      <c r="J35" s="228">
        <f>F35</f>
        <v>0</v>
      </c>
      <c r="K35" s="229"/>
      <c r="L35" s="225">
        <f>SUM(G35:K35)</f>
        <v>0</v>
      </c>
      <c r="M35" s="80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2:60" s="122" customFormat="1" ht="6" customHeight="1">
      <c r="B36" s="158"/>
      <c r="C36" s="36"/>
      <c r="D36" s="40"/>
      <c r="E36" s="38"/>
      <c r="F36" s="226"/>
      <c r="G36" s="236"/>
      <c r="H36" s="228"/>
      <c r="I36" s="240"/>
      <c r="J36" s="241"/>
      <c r="K36" s="229"/>
      <c r="L36" s="225"/>
      <c r="M36" s="80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2:13" ht="12.75" customHeight="1">
      <c r="B37" s="155" t="s">
        <v>132</v>
      </c>
      <c r="C37" s="36" t="s">
        <v>155</v>
      </c>
      <c r="D37" s="40">
        <v>1</v>
      </c>
      <c r="E37" s="38" t="s">
        <v>69</v>
      </c>
      <c r="F37" s="226">
        <f>'orçamento branco'!F147</f>
        <v>0</v>
      </c>
      <c r="G37" s="236"/>
      <c r="H37" s="228">
        <f>F37</f>
        <v>0</v>
      </c>
      <c r="I37" s="228"/>
      <c r="J37" s="228"/>
      <c r="K37" s="229"/>
      <c r="L37" s="225">
        <f>SUM(G37:K37)</f>
        <v>0</v>
      </c>
      <c r="M37" s="80"/>
    </row>
    <row r="38" spans="2:13" ht="5.25" customHeight="1">
      <c r="B38" s="158"/>
      <c r="C38" s="36"/>
      <c r="D38" s="40"/>
      <c r="E38" s="38"/>
      <c r="F38" s="226"/>
      <c r="G38" s="236"/>
      <c r="H38" s="237"/>
      <c r="I38" s="228"/>
      <c r="J38" s="228"/>
      <c r="K38" s="229"/>
      <c r="L38" s="225"/>
      <c r="M38" s="80"/>
    </row>
    <row r="39" spans="2:13" ht="12.75" customHeight="1">
      <c r="B39" s="155" t="s">
        <v>133</v>
      </c>
      <c r="C39" s="36" t="s">
        <v>282</v>
      </c>
      <c r="D39" s="40">
        <v>1</v>
      </c>
      <c r="E39" s="38" t="s">
        <v>69</v>
      </c>
      <c r="F39" s="226">
        <f>'orçamento branco'!F158</f>
        <v>0</v>
      </c>
      <c r="G39" s="236"/>
      <c r="H39" s="228"/>
      <c r="I39" s="228"/>
      <c r="J39" s="228">
        <f>F39</f>
        <v>0</v>
      </c>
      <c r="K39" s="229"/>
      <c r="L39" s="225">
        <f>SUM(G39:K39)</f>
        <v>0</v>
      </c>
      <c r="M39" s="80"/>
    </row>
    <row r="40" spans="2:13" ht="5.25" customHeight="1">
      <c r="B40" s="158"/>
      <c r="C40" s="36"/>
      <c r="D40" s="40"/>
      <c r="E40" s="38"/>
      <c r="F40" s="226"/>
      <c r="G40" s="236"/>
      <c r="H40" s="228"/>
      <c r="I40" s="228"/>
      <c r="J40" s="237"/>
      <c r="K40" s="229"/>
      <c r="L40" s="225"/>
      <c r="M40" s="80"/>
    </row>
    <row r="41" spans="2:13" ht="12.75" customHeight="1">
      <c r="B41" s="155" t="s">
        <v>134</v>
      </c>
      <c r="C41" s="36" t="s">
        <v>225</v>
      </c>
      <c r="D41" s="40">
        <v>1</v>
      </c>
      <c r="E41" s="38" t="s">
        <v>69</v>
      </c>
      <c r="F41" s="226">
        <f>'orçamento branco'!F165</f>
        <v>0</v>
      </c>
      <c r="G41" s="236"/>
      <c r="H41" s="228"/>
      <c r="I41" s="228"/>
      <c r="J41" s="228">
        <f>F41</f>
        <v>0</v>
      </c>
      <c r="K41" s="229"/>
      <c r="L41" s="225">
        <f>SUM(G41:K41)</f>
        <v>0</v>
      </c>
      <c r="M41" s="80"/>
    </row>
    <row r="42" spans="2:13" ht="5.25" customHeight="1">
      <c r="B42" s="158"/>
      <c r="C42" s="36"/>
      <c r="D42" s="40"/>
      <c r="E42" s="38"/>
      <c r="F42" s="226"/>
      <c r="G42" s="236"/>
      <c r="H42" s="228"/>
      <c r="I42" s="228"/>
      <c r="J42" s="237"/>
      <c r="K42" s="229"/>
      <c r="L42" s="225"/>
      <c r="M42" s="80"/>
    </row>
    <row r="43" spans="2:13" ht="12" customHeight="1">
      <c r="B43" s="155" t="s">
        <v>135</v>
      </c>
      <c r="C43" s="36" t="s">
        <v>167</v>
      </c>
      <c r="D43" s="37">
        <v>1</v>
      </c>
      <c r="E43" s="38" t="s">
        <v>69</v>
      </c>
      <c r="F43" s="221">
        <f>'orçamento branco'!F168</f>
        <v>0</v>
      </c>
      <c r="G43" s="242"/>
      <c r="H43" s="243"/>
      <c r="I43" s="243"/>
      <c r="J43" s="243"/>
      <c r="K43" s="229">
        <f>F43</f>
        <v>0</v>
      </c>
      <c r="L43" s="225">
        <f>SUM(G43:K43)</f>
        <v>0</v>
      </c>
      <c r="M43" s="83"/>
    </row>
    <row r="44" spans="2:13" ht="4.5" customHeight="1">
      <c r="B44" s="155"/>
      <c r="C44" s="36"/>
      <c r="D44" s="37"/>
      <c r="E44" s="38"/>
      <c r="F44" s="221"/>
      <c r="G44" s="242"/>
      <c r="H44" s="243"/>
      <c r="I44" s="243"/>
      <c r="J44" s="243"/>
      <c r="K44" s="244"/>
      <c r="L44" s="225"/>
      <c r="M44" s="83"/>
    </row>
    <row r="45" spans="2:13" ht="12.75" customHeight="1">
      <c r="B45" s="155" t="s">
        <v>228</v>
      </c>
      <c r="C45" s="143" t="s">
        <v>229</v>
      </c>
      <c r="D45" s="37">
        <v>1</v>
      </c>
      <c r="E45" s="38" t="s">
        <v>69</v>
      </c>
      <c r="F45" s="221">
        <f>'orçamento branco'!F182</f>
        <v>0</v>
      </c>
      <c r="G45" s="236"/>
      <c r="H45" s="228"/>
      <c r="I45" s="228"/>
      <c r="J45" s="228"/>
      <c r="K45" s="229">
        <f>F45</f>
        <v>0</v>
      </c>
      <c r="L45" s="225">
        <f>SUM(G45:K45)</f>
        <v>0</v>
      </c>
      <c r="M45" s="83"/>
    </row>
    <row r="46" spans="2:13" ht="5.25" customHeight="1" thickBot="1">
      <c r="B46" s="155"/>
      <c r="C46" s="143"/>
      <c r="D46" s="37"/>
      <c r="E46" s="38"/>
      <c r="F46" s="221"/>
      <c r="G46" s="236"/>
      <c r="H46" s="228"/>
      <c r="I46" s="228"/>
      <c r="J46" s="228"/>
      <c r="K46" s="239"/>
      <c r="L46" s="225"/>
      <c r="M46" s="83"/>
    </row>
    <row r="47" spans="2:12" ht="21.75" customHeight="1" thickBot="1" thickTop="1">
      <c r="B47" s="216" t="s">
        <v>113</v>
      </c>
      <c r="C47" s="209"/>
      <c r="D47" s="209"/>
      <c r="E47" s="217"/>
      <c r="F47" s="245">
        <f aca="true" t="shared" si="0" ref="F47:L47">SUM(F11:F46)</f>
        <v>0</v>
      </c>
      <c r="G47" s="246">
        <f>SUM(G11:G46)</f>
        <v>0</v>
      </c>
      <c r="H47" s="246">
        <f t="shared" si="0"/>
        <v>0</v>
      </c>
      <c r="I47" s="246">
        <f t="shared" si="0"/>
        <v>0</v>
      </c>
      <c r="J47" s="246">
        <f t="shared" si="0"/>
        <v>0</v>
      </c>
      <c r="K47" s="246">
        <f t="shared" si="0"/>
        <v>0</v>
      </c>
      <c r="L47" s="246">
        <f t="shared" si="0"/>
        <v>0</v>
      </c>
    </row>
    <row r="48" spans="2:12" ht="21.75" customHeight="1" thickBot="1" thickTop="1">
      <c r="B48" s="97"/>
      <c r="C48" s="209" t="s">
        <v>114</v>
      </c>
      <c r="D48" s="209"/>
      <c r="E48" s="209"/>
      <c r="F48" s="247"/>
      <c r="G48" s="248">
        <f>SUM(G47:K47)</f>
        <v>0</v>
      </c>
      <c r="H48" s="249"/>
      <c r="I48" s="249"/>
      <c r="J48" s="249"/>
      <c r="K48" s="250"/>
      <c r="L48" s="246">
        <f>F47</f>
        <v>0</v>
      </c>
    </row>
    <row r="49" ht="5.25" customHeight="1" thickTop="1"/>
    <row r="50" ht="15" customHeight="1"/>
    <row r="51" ht="15" customHeight="1"/>
    <row r="52" ht="15" customHeight="1"/>
    <row r="53" spans="3:13" ht="15" customHeight="1">
      <c r="C53" s="50"/>
      <c r="D53" s="83"/>
      <c r="E53" s="83"/>
      <c r="F53" s="83"/>
      <c r="G53" s="83"/>
      <c r="H53" s="251"/>
      <c r="I53" s="251"/>
      <c r="J53" s="251"/>
      <c r="K53" s="251"/>
      <c r="L53" s="83"/>
      <c r="M53" s="83"/>
    </row>
    <row r="54" spans="3:13" ht="12.75">
      <c r="C54" s="252"/>
      <c r="D54" s="161"/>
      <c r="E54" s="161"/>
      <c r="F54" s="159"/>
      <c r="G54" s="159"/>
      <c r="H54" s="253"/>
      <c r="I54" s="253"/>
      <c r="J54" s="253"/>
      <c r="K54" s="253"/>
      <c r="L54" s="208"/>
      <c r="M54" s="208"/>
    </row>
    <row r="55" spans="3:13" ht="12.75">
      <c r="C55" s="254"/>
      <c r="D55" s="161"/>
      <c r="E55" s="161"/>
      <c r="F55" s="159"/>
      <c r="G55" s="159"/>
      <c r="H55" s="255"/>
      <c r="I55" s="255"/>
      <c r="J55" s="255"/>
      <c r="K55" s="255"/>
      <c r="L55" s="205"/>
      <c r="M55" s="205"/>
    </row>
    <row r="56" spans="2:11" ht="12.75">
      <c r="B56" s="83"/>
      <c r="C56" s="254"/>
      <c r="D56" s="160"/>
      <c r="E56" s="160"/>
      <c r="F56" s="160"/>
      <c r="G56" s="161"/>
      <c r="H56" s="161"/>
      <c r="I56" s="161"/>
      <c r="J56" s="161"/>
      <c r="K56" s="161"/>
    </row>
    <row r="57" spans="2:11" ht="15.75">
      <c r="B57" s="83"/>
      <c r="C57" s="99"/>
      <c r="D57" s="98"/>
      <c r="E57" s="98"/>
      <c r="F57" s="98"/>
      <c r="G57" s="83"/>
      <c r="H57" s="83"/>
      <c r="I57" s="83"/>
      <c r="J57" s="83"/>
      <c r="K57" s="83"/>
    </row>
    <row r="58" spans="2:11" ht="12.75">
      <c r="B58" s="83"/>
      <c r="C58" s="50"/>
      <c r="D58" s="50"/>
      <c r="E58" s="50"/>
      <c r="F58" s="50"/>
      <c r="G58" s="50"/>
      <c r="H58" s="50"/>
      <c r="I58" s="50"/>
      <c r="J58" s="50"/>
      <c r="K58" s="83"/>
    </row>
    <row r="59" spans="2:10" ht="12.75">
      <c r="B59" s="83"/>
      <c r="C59"/>
      <c r="D59"/>
      <c r="E59"/>
      <c r="F59"/>
      <c r="G59"/>
      <c r="H59"/>
      <c r="I59"/>
      <c r="J59"/>
    </row>
    <row r="60" spans="2:10" ht="12.75">
      <c r="B60" s="83"/>
      <c r="C60"/>
      <c r="D60"/>
      <c r="E60"/>
      <c r="F60"/>
      <c r="G60"/>
      <c r="H60"/>
      <c r="I60"/>
      <c r="J60"/>
    </row>
    <row r="61" spans="2:10" ht="12.75">
      <c r="B61" s="83"/>
      <c r="C61"/>
      <c r="D61"/>
      <c r="E61"/>
      <c r="F61"/>
      <c r="G61"/>
      <c r="H61"/>
      <c r="I61"/>
      <c r="J61"/>
    </row>
    <row r="62" spans="2:10" ht="12.75">
      <c r="B62" s="83"/>
      <c r="C62"/>
      <c r="D62"/>
      <c r="E62"/>
      <c r="F62"/>
      <c r="G62"/>
      <c r="H62"/>
      <c r="I62"/>
      <c r="J62"/>
    </row>
    <row r="63" spans="2:10" ht="12.75">
      <c r="B63" s="83"/>
      <c r="C63"/>
      <c r="D63"/>
      <c r="E63"/>
      <c r="F63"/>
      <c r="G63"/>
      <c r="H63"/>
      <c r="I63"/>
      <c r="J63"/>
    </row>
    <row r="64" spans="2:10" ht="12.75">
      <c r="B64" s="83"/>
      <c r="C64"/>
      <c r="D64"/>
      <c r="E64"/>
      <c r="F64"/>
      <c r="G64"/>
      <c r="H64"/>
      <c r="I64"/>
      <c r="J64"/>
    </row>
    <row r="65" spans="2:10" ht="12.75">
      <c r="B65" s="83"/>
      <c r="C65"/>
      <c r="D65"/>
      <c r="E65"/>
      <c r="F65"/>
      <c r="G65"/>
      <c r="H65"/>
      <c r="I65"/>
      <c r="J65"/>
    </row>
    <row r="66" spans="2:10" ht="18.75">
      <c r="B66" s="100"/>
      <c r="C66"/>
      <c r="D66"/>
      <c r="E66"/>
      <c r="F66"/>
      <c r="G66"/>
      <c r="H66"/>
      <c r="I66"/>
      <c r="J66"/>
    </row>
    <row r="67" spans="3:10" ht="12.75">
      <c r="C67"/>
      <c r="D67"/>
      <c r="E67"/>
      <c r="F67"/>
      <c r="G67"/>
      <c r="H67"/>
      <c r="I67"/>
      <c r="J67"/>
    </row>
    <row r="65335" ht="12.75">
      <c r="E65335" s="75" t="s">
        <v>115</v>
      </c>
    </row>
  </sheetData>
  <sheetProtection/>
  <mergeCells count="16">
    <mergeCell ref="C48:E48"/>
    <mergeCell ref="C4:F4"/>
    <mergeCell ref="C5:F5"/>
    <mergeCell ref="N7:R7"/>
    <mergeCell ref="G6:L6"/>
    <mergeCell ref="G4:K4"/>
    <mergeCell ref="B47:E47"/>
    <mergeCell ref="H54:K54"/>
    <mergeCell ref="H55:K55"/>
    <mergeCell ref="G5:L5"/>
    <mergeCell ref="G3:L3"/>
    <mergeCell ref="L55:M55"/>
    <mergeCell ref="G7:K7"/>
    <mergeCell ref="G8:K8"/>
    <mergeCell ref="G48:K48"/>
    <mergeCell ref="L54:M5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carolina.bergo</cp:lastModifiedBy>
  <cp:lastPrinted>2014-05-07T12:40:59Z</cp:lastPrinted>
  <dcterms:created xsi:type="dcterms:W3CDTF">2010-06-15T12:33:41Z</dcterms:created>
  <dcterms:modified xsi:type="dcterms:W3CDTF">2014-05-07T12:41:03Z</dcterms:modified>
  <cp:category/>
  <cp:version/>
  <cp:contentType/>
  <cp:contentStatus/>
</cp:coreProperties>
</file>